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9156" activeTab="1"/>
  </bookViews>
  <sheets>
    <sheet name="Доходы" sheetId="1" r:id="rId1"/>
    <sheet name="Расходы" sheetId="2" r:id="rId2"/>
    <sheet name="Источники деф.бюд." sheetId="3" r:id="rId3"/>
  </sheets>
  <definedNames/>
  <calcPr fullCalcOnLoad="1" refMode="R1C1"/>
</workbook>
</file>

<file path=xl/sharedStrings.xml><?xml version="1.0" encoding="utf-8"?>
<sst xmlns="http://schemas.openxmlformats.org/spreadsheetml/2006/main" count="209" uniqueCount="145">
  <si>
    <t>Код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</si>
  <si>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</si>
  <si>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</si>
  <si>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</si>
  <si>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</si>
  <si>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</si>
  <si>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</si>
  <si>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</si>
  <si>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</si>
  <si>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(за исключением действий, совершаемых консульскими 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</si>
  <si>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</si>
  <si>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</si>
  <si>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Исполнено (тыс.руб.)</t>
  </si>
  <si>
    <t>Назначено                                                            (тыс.руб.)</t>
  </si>
  <si>
    <t>ДОХОДЫ ВСЕГО</t>
  </si>
  <si>
    <t>Назначено (тыс.руб.)</t>
  </si>
  <si>
    <t>Глава муниципального образования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</si>
  <si>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</si>
  <si>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</si>
  <si>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</si>
  <si>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ФИЗИЧЕСКАЯ КУЛЬТУРА И СПОРТ</t>
  </si>
  <si>
    <t>Код</t>
  </si>
  <si>
    <t>Наименование 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</si>
  <si>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Назначено    
(тыс. руб.)</t>
  </si>
  <si>
    <t>Исполнено 
(тыс. руб.)</t>
  </si>
  <si>
    <t>ИСТОЧНИКИ ФИНАНСИРОВАНИЯ ДЕФИЦИТА БЮДЖЕТА - всего</t>
  </si>
  <si>
    <t>01 00 00 00 00 0000 000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</si>
  <si>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</si>
  <si>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</si>
  <si>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</si>
  <si>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</si>
  <si>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</si>
  <si>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</si>
  <si>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</si>
  <si>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</si>
  <si>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</si>
  <si>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</si>
  <si>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</si>
  <si>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</si>
  <si>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</si>
  <si>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</si>
  <si>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</si>
  <si>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Неисполненные
назначения (тыс.руб.)</t>
  </si>
  <si>
    <t>Код администратора</t>
  </si>
  <si>
    <t>ПРИЛОЖЕНИЕ №1</t>
  </si>
  <si>
    <t>ПРИЛОЖЕНИЕ №2</t>
  </si>
  <si>
    <t>ПРИЛОЖЕНИЕ №3</t>
  </si>
  <si>
    <t>НАЦИОНАЛЬНАЯ ОБОРОНА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</si>
  <si>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</si>
  <si>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</si>
  <si>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</si>
  <si>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</si>
  <si>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</si>
  <si>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 xml:space="preserve">Прочие субсидии бюджетам поселений                  </t>
  </si>
  <si>
    <t>Прочие субсидии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</si>
  <si>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</si>
  <si>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Аппарат местной администрации муниципального образования</t>
  </si>
  <si>
    <t>Аппарат представительного органа муниципального образования</t>
  </si>
  <si>
    <t>Коды классификации расходов бюджета</t>
  </si>
  <si>
    <t>Наименование показателя</t>
  </si>
  <si>
    <t>раз-дел</t>
  </si>
  <si>
    <t>под-раздел</t>
  </si>
  <si>
    <t>целевая статья</t>
  </si>
  <si>
    <t>вид расхода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</si>
  <si>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</si>
  <si>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</si>
  <si>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</si>
  <si>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</si>
  <si>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</si>
  <si>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</si>
  <si>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</si>
  <si>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</si>
  <si>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</si>
  <si>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</si>
  <si>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</si>
  <si>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</si>
  <si>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</si>
  <si>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Резервный фонд администрации</t>
  </si>
  <si>
    <t>Резервные средства</t>
  </si>
  <si>
    <t>Мобилизационная и вневойсковая подготовка</t>
  </si>
  <si>
    <t>Общеэкономические вопросы</t>
  </si>
  <si>
    <t>Благоустройство</t>
  </si>
  <si>
    <t>МУНИЦИПАЛЬНАЯ  ПРОГРАММА ГОРОДСКОГО ПОСЕЛЕНИЯ РОЩИНСКИЙ "БЛАГОУСТРОЙСТВО ТЕРРИТОРИИ ГОРОДСКОГО ПОСЕЛЕНИЯ РОЩИНСКИЙ НА 2014-2016 ГОДА "</t>
  </si>
  <si>
    <t>Молодежная политика и оздоровление детей</t>
  </si>
  <si>
    <t>МУНИЦИПАЛЬНАЯ ПРОГРАММА ГОРОДСКОГО ПОСЕЛЕНИЯ РОЩИНСКИЙ НА ПЕРИОД 2014-2016 ГОДОВ "ДЕТИ И МОЛОДЕЖЬ -НАШЕ БУДУЩЕЕ"</t>
  </si>
  <si>
    <t>Мероприятия  в области социальной политики</t>
  </si>
  <si>
    <t>Физическая культура</t>
  </si>
  <si>
    <t>МУНИЦИПАЛЬНАЯ ПРОГРАММА ГОРОДСКОГО ПОСЕЛЕНИЯ РОЩИНСКИЙ НА ПЕРИОД 2014-2016 ГОДОВ "РАЗВИТИЕ ФИЗИЧЕСКОЙ КУЛЬТУРЫ И СПОРТА В ГОРОДСКОМ ПОСЕЛЕНИИ РОЩИНСКИЙ"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</si>
  <si>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</si>
  <si>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</si>
  <si>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</si>
  <si>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</si>
  <si>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</si>
  <si>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</si>
  <si>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ИМУЩЕСТВО</t>
  </si>
  <si>
    <t>Земельный налог</t>
  </si>
  <si>
    <t>МУНИЦИПАЛЬНАЯ  ПРОГРАММА ГОРОДСКОГО ПОСЕЛЕНИЯ РОЩИНСКИЙ "КУЛЬТУРНАЯ ЖИЗНЬ ГОРОДСКОГО ПОСЕЛЕНИЯ РОЩИНСКИЙ НА 2014ГОД"</t>
  </si>
  <si>
    <t>ОТЧЕТ ПО ДОХОДАМ БЮДЖЕТА ГОРОДСКОГО ПОСЕЛЕНИЯ РОЩИНСКИЙ ПО КОДАМ ВИДОВ ДОХОДОВ, ПОДВИДОВ ДОХОДОВ,КЛАССИФИКАЦИИ ОПЕРАЦИИЙ СЕКТОРА ГОСУДАРСТВЕННОГО УПРАВЛЕНИЯ,ОТНОСЯЩИХСЯ К ДОХОДАМ БЮДЖЕТА ЗА 2015 ГОДА</t>
  </si>
  <si>
    <t>257 20203015130000151</t>
  </si>
  <si>
    <t>000 85000000000000000</t>
  </si>
  <si>
    <t>000 10000000000000000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</si>
  <si>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</si>
  <si>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</si>
  <si>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</si>
  <si>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</si>
  <si>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</si>
  <si>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257 20201001130000151</t>
  </si>
  <si>
    <t>257 20202999130000151</t>
  </si>
  <si>
    <t>000 10600000000000000</t>
  </si>
  <si>
    <t>000 10100000000000000</t>
  </si>
  <si>
    <t>000 10102000010000110</t>
  </si>
  <si>
    <t>000 10606000000000110</t>
  </si>
  <si>
    <t>000 10606040000000110</t>
  </si>
  <si>
    <t>000 10800000000000000</t>
  </si>
  <si>
    <t>000 10804000010000110</t>
  </si>
  <si>
    <t>257 10804020010000110</t>
  </si>
  <si>
    <t>000 20000000000000000</t>
  </si>
  <si>
    <t>000 20200000000000000</t>
  </si>
  <si>
    <t>000 20201000000000151</t>
  </si>
  <si>
    <t>000 20201001000000151</t>
  </si>
  <si>
    <t>Субсидии бюджетам системы Российской Федерации (межбюджетные субсидии)</t>
  </si>
  <si>
    <t>000 20202000000000151</t>
  </si>
  <si>
    <t>000 20202999000000151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</si>
  <si>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</si>
  <si>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</si>
  <si>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</si>
  <si>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</si>
  <si>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9010000</t>
  </si>
  <si>
    <t>Уплата иных платежей</t>
  </si>
  <si>
    <t xml:space="preserve">Уплата прочих налогов, сборов </t>
  </si>
  <si>
    <t>ДРУГИЕ ОБЩЕГОСУДАРСТВЕННЫЕ ВОПРОСЫ</t>
  </si>
  <si>
    <t>Межбюджетные трансферты</t>
  </si>
  <si>
    <t xml:space="preserve">Иные межбюджетные трансферты </t>
  </si>
  <si>
    <t>НАЦИОНАЛЬНАЯ БЕЗОПАСНОСТЬ И ПРАВОХРАНИТЕЛЬНАЯ ДЕЯТЕЛЬНОСТЬ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</si>
  <si>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фондами</t>
  </si>
  <si>
    <t>Пенсионное обеспечение</t>
  </si>
  <si>
    <t>Социальные выплаты гражданам, кроме побличных нормативных социальных выплат</t>
  </si>
  <si>
    <t>Другие вопросы в области социальной политики</t>
  </si>
  <si>
    <t>Уменьшение прочих остатков денежных средств бюджетов городских поселений</t>
  </si>
  <si>
    <t>01 05 02 01 13 0000 610</t>
  </si>
  <si>
    <t>01 05 02 01 13 0000 510</t>
  </si>
  <si>
    <t>Изменения остатков средств</t>
  </si>
  <si>
    <t>ОТЧЕТ ПО ИСТОЧНИКАМ ФИНАНСИРОВАНИЯ ДЕФИЦИТА БЮДЖЕТА ГОРОДСКОГО ПОСЕЛЕНИЯ РОЩИНСКИЙ ПО КОДАМ ГРУПП,ПОДГРУПП,СТАТЕЙ,ВИДОВ ИСТОЧНИКОВ ФИНАНСИРОВАНИЯ ДЕФИЦИТОВ БЮДЖЕТА,КЛАССИФИКАЦИИ ОПЕРАЦИЙ СЕКТОРА ГОСУДАРСТВЕННОГО УПРАВЛЕНИЯ,ОТНОСЯЩИХСЯ К ИСТОЧНИКАМ ФИНАНСИРОВАНИЯ ДЕФИЦИТОВ БЮДЖЕТОВ ЗА 2015 ГОД</t>
  </si>
  <si>
    <t xml:space="preserve"> 9040000</t>
  </si>
  <si>
    <t>к Решению Собрания представителей городского поселения Рощинский от 25.04.2016 года № 44 "Об утверждении отчета об исполнении бюджета городского поселения Рощинский за  2015 год"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</si>
</sst>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"/>
    <numFmt numFmtId="172" formatCode="000\.00\.00"/>
    <numFmt numFmtId="173" formatCode="0000000"/>
    <numFmt numFmtId="174" formatCode="00"/>
  </numFmts>
  <fonts count="5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66" fontId="8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wrapText="1"/>
    </xf>
    <xf numFmtId="171" fontId="13" fillId="0" borderId="11" xfId="53" applyNumberFormat="1" applyFont="1" applyFill="1" applyBorder="1" applyAlignment="1">
      <alignment horizontal="right" vertical="top" wrapText="1"/>
      <protection/>
    </xf>
    <xf numFmtId="0" fontId="13" fillId="0" borderId="12" xfId="53" applyFont="1" applyFill="1" applyBorder="1" applyAlignment="1">
      <alignment horizontal="left" vertical="top" wrapText="1"/>
      <protection/>
    </xf>
    <xf numFmtId="0" fontId="13" fillId="0" borderId="12" xfId="53" applyFont="1" applyFill="1" applyBorder="1" applyAlignment="1">
      <alignment vertical="top" wrapText="1"/>
      <protection/>
    </xf>
    <xf numFmtId="171" fontId="14" fillId="0" borderId="11" xfId="53" applyNumberFormat="1" applyFont="1" applyFill="1" applyBorder="1" applyAlignment="1">
      <alignment horizontal="right" vertical="top" wrapText="1"/>
      <protection/>
    </xf>
    <xf numFmtId="0" fontId="14" fillId="0" borderId="12" xfId="53" applyFont="1" applyFill="1" applyBorder="1" applyAlignment="1">
      <alignment horizontal="left" vertical="top" wrapText="1"/>
      <protection/>
    </xf>
    <xf numFmtId="0" fontId="14" fillId="0" borderId="12" xfId="53" applyFont="1" applyFill="1" applyBorder="1" applyAlignment="1">
      <alignment vertical="top" wrapText="1"/>
      <protection/>
    </xf>
    <xf numFmtId="171" fontId="15" fillId="0" borderId="11" xfId="53" applyNumberFormat="1" applyFont="1" applyFill="1" applyBorder="1" applyAlignment="1">
      <alignment horizontal="right" vertical="top" wrapText="1"/>
      <protection/>
    </xf>
    <xf numFmtId="0" fontId="15" fillId="0" borderId="12" xfId="53" applyFont="1" applyFill="1" applyBorder="1" applyAlignment="1">
      <alignment horizontal="left" vertical="top" wrapText="1"/>
      <protection/>
    </xf>
    <xf numFmtId="0" fontId="15" fillId="0" borderId="12" xfId="53" applyFont="1" applyFill="1" applyBorder="1" applyAlignment="1">
      <alignment vertical="top" wrapText="1"/>
      <protection/>
    </xf>
    <xf numFmtId="0" fontId="13" fillId="0" borderId="0" xfId="53" applyFont="1" applyFill="1" applyAlignment="1">
      <alignment wrapText="1"/>
      <protection/>
    </xf>
    <xf numFmtId="164" fontId="13" fillId="0" borderId="10" xfId="53" applyNumberFormat="1" applyFont="1" applyFill="1" applyBorder="1" applyAlignment="1">
      <alignment horizontal="center"/>
      <protection/>
    </xf>
    <xf numFmtId="164" fontId="14" fillId="0" borderId="10" xfId="53" applyNumberFormat="1" applyFont="1" applyFill="1" applyBorder="1" applyAlignment="1">
      <alignment horizontal="center"/>
      <protection/>
    </xf>
    <xf numFmtId="164" fontId="17" fillId="0" borderId="10" xfId="42" applyNumberFormat="1" applyFont="1" applyFill="1" applyBorder="1" applyAlignment="1" applyProtection="1">
      <alignment horizontal="center"/>
      <protection/>
    </xf>
    <xf numFmtId="164" fontId="15" fillId="0" borderId="10" xfId="53" applyNumberFormat="1" applyFont="1" applyFill="1" applyBorder="1" applyAlignment="1">
      <alignment horizontal="center"/>
      <protection/>
    </xf>
    <xf numFmtId="0" fontId="13" fillId="0" borderId="0" xfId="0" applyFont="1" applyAlignment="1">
      <alignment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0" fillId="34" borderId="10" xfId="0" applyNumberFormat="1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/>
    </xf>
    <xf numFmtId="0" fontId="14" fillId="0" borderId="0" xfId="53" applyFont="1" applyFill="1" applyAlignment="1">
      <alignment horizontal="left" wrapText="1"/>
      <protection/>
    </xf>
    <xf numFmtId="164" fontId="9" fillId="0" borderId="10" xfId="0" applyNumberFormat="1" applyFont="1" applyBorder="1" applyAlignment="1">
      <alignment horizontal="center"/>
    </xf>
    <xf numFmtId="172" fontId="9" fillId="35" borderId="13" xfId="54" applyNumberFormat="1" applyFont="1" applyFill="1" applyBorder="1" applyAlignment="1" applyProtection="1">
      <alignment horizontal="left" vertical="center" wrapText="1"/>
      <protection hidden="1"/>
    </xf>
    <xf numFmtId="0" fontId="14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14" fillId="0" borderId="1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16" xfId="54" applyNumberFormat="1" applyFont="1" applyFill="1" applyBorder="1" applyAlignment="1" applyProtection="1">
      <alignment horizontal="center" vertical="center" wrapText="1"/>
      <protection hidden="1"/>
    </xf>
    <xf numFmtId="174" fontId="9" fillId="35" borderId="13" xfId="54" applyNumberFormat="1" applyFont="1" applyFill="1" applyBorder="1" applyAlignment="1" applyProtection="1">
      <alignment horizontal="center" vertical="center" wrapText="1"/>
      <protection hidden="1"/>
    </xf>
    <xf numFmtId="49" fontId="9" fillId="35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35" borderId="13" xfId="54" applyNumberFormat="1" applyFont="1" applyFill="1" applyBorder="1" applyAlignment="1" applyProtection="1">
      <alignment horizontal="center" vertical="center" wrapText="1"/>
      <protection hidden="1"/>
    </xf>
    <xf numFmtId="172" fontId="9" fillId="36" borderId="13" xfId="54" applyNumberFormat="1" applyFont="1" applyFill="1" applyBorder="1" applyAlignment="1" applyProtection="1">
      <alignment horizontal="left" vertical="center" wrapText="1"/>
      <protection hidden="1"/>
    </xf>
    <xf numFmtId="174" fontId="9" fillId="36" borderId="13" xfId="54" applyNumberFormat="1" applyFont="1" applyFill="1" applyBorder="1" applyAlignment="1" applyProtection="1">
      <alignment horizontal="center" vertical="center" wrapText="1"/>
      <protection hidden="1"/>
    </xf>
    <xf numFmtId="173" fontId="10" fillId="36" borderId="13" xfId="54" applyNumberFormat="1" applyFont="1" applyFill="1" applyBorder="1" applyAlignment="1" applyProtection="1">
      <alignment horizontal="center" vertical="center" wrapText="1"/>
      <protection hidden="1"/>
    </xf>
    <xf numFmtId="171" fontId="10" fillId="36" borderId="13" xfId="54" applyNumberFormat="1" applyFont="1" applyFill="1" applyBorder="1" applyAlignment="1" applyProtection="1">
      <alignment horizontal="center" vertical="center" wrapText="1"/>
      <protection hidden="1"/>
    </xf>
    <xf numFmtId="172" fontId="9" fillId="0" borderId="13" xfId="54" applyNumberFormat="1" applyFont="1" applyFill="1" applyBorder="1" applyAlignment="1" applyProtection="1">
      <alignment horizontal="left" vertical="center" wrapText="1"/>
      <protection hidden="1"/>
    </xf>
    <xf numFmtId="174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173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173" fontId="9" fillId="36" borderId="13" xfId="54" applyNumberFormat="1" applyFont="1" applyFill="1" applyBorder="1" applyAlignment="1" applyProtection="1">
      <alignment horizontal="center" vertical="center" wrapText="1"/>
      <protection hidden="1"/>
    </xf>
    <xf numFmtId="171" fontId="10" fillId="37" borderId="13" xfId="54" applyNumberFormat="1" applyFont="1" applyFill="1" applyBorder="1" applyAlignment="1" applyProtection="1">
      <alignment horizontal="center" vertical="center" wrapText="1"/>
      <protection hidden="1"/>
    </xf>
    <xf numFmtId="174" fontId="9" fillId="38" borderId="13" xfId="54" applyNumberFormat="1" applyFont="1" applyFill="1" applyBorder="1" applyAlignment="1" applyProtection="1">
      <alignment horizontal="center" vertical="center" wrapText="1"/>
      <protection hidden="1"/>
    </xf>
    <xf numFmtId="173" fontId="9" fillId="38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38" borderId="13" xfId="54" applyNumberFormat="1" applyFont="1" applyFill="1" applyBorder="1" applyAlignment="1" applyProtection="1">
      <alignment horizontal="center" vertical="center" wrapText="1"/>
      <protection hidden="1"/>
    </xf>
    <xf numFmtId="174" fontId="9" fillId="39" borderId="13" xfId="54" applyNumberFormat="1" applyFont="1" applyFill="1" applyBorder="1" applyAlignment="1" applyProtection="1">
      <alignment horizontal="center" vertical="center" wrapText="1"/>
      <protection hidden="1"/>
    </xf>
    <xf numFmtId="173" fontId="9" fillId="39" borderId="13" xfId="54" applyNumberFormat="1" applyFont="1" applyFill="1" applyBorder="1" applyAlignment="1" applyProtection="1">
      <alignment horizontal="center" vertical="center" wrapText="1"/>
      <protection hidden="1"/>
    </xf>
    <xf numFmtId="171" fontId="10" fillId="39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36" borderId="13" xfId="54" applyNumberFormat="1" applyFont="1" applyFill="1" applyBorder="1" applyAlignment="1" applyProtection="1">
      <alignment horizontal="center" vertical="center" wrapText="1"/>
      <protection hidden="1"/>
    </xf>
    <xf numFmtId="174" fontId="9" fillId="40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40" borderId="13" xfId="54" applyNumberFormat="1" applyFont="1" applyFill="1" applyBorder="1" applyAlignment="1" applyProtection="1">
      <alignment horizontal="center" vertical="center" wrapText="1"/>
      <protection hidden="1"/>
    </xf>
    <xf numFmtId="174" fontId="9" fillId="41" borderId="13" xfId="54" applyNumberFormat="1" applyFont="1" applyFill="1" applyBorder="1" applyAlignment="1" applyProtection="1">
      <alignment horizontal="center" vertical="center" wrapText="1"/>
      <protection hidden="1"/>
    </xf>
    <xf numFmtId="173" fontId="9" fillId="41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41" borderId="13" xfId="54" applyNumberFormat="1" applyFont="1" applyFill="1" applyBorder="1" applyAlignment="1" applyProtection="1">
      <alignment horizontal="center" vertical="center" wrapText="1"/>
      <protection hidden="1"/>
    </xf>
    <xf numFmtId="164" fontId="9" fillId="33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72" fontId="18" fillId="35" borderId="13" xfId="54" applyNumberFormat="1" applyFont="1" applyFill="1" applyBorder="1" applyAlignment="1" applyProtection="1">
      <alignment horizontal="left" vertical="center" wrapText="1"/>
      <protection hidden="1"/>
    </xf>
    <xf numFmtId="2" fontId="9" fillId="33" borderId="10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72" fontId="9" fillId="0" borderId="18" xfId="54" applyNumberFormat="1" applyFont="1" applyFill="1" applyBorder="1" applyAlignment="1" applyProtection="1">
      <alignment horizontal="left" vertical="center" wrapText="1"/>
      <protection hidden="1"/>
    </xf>
    <xf numFmtId="172" fontId="9" fillId="35" borderId="18" xfId="54" applyNumberFormat="1" applyFont="1" applyFill="1" applyBorder="1" applyAlignment="1" applyProtection="1">
      <alignment horizontal="left" vertical="center" wrapText="1"/>
      <protection hidden="1"/>
    </xf>
    <xf numFmtId="172" fontId="9" fillId="38" borderId="18" xfId="54" applyNumberFormat="1" applyFont="1" applyFill="1" applyBorder="1" applyAlignment="1" applyProtection="1">
      <alignment horizontal="left" vertical="center" wrapText="1"/>
      <protection hidden="1"/>
    </xf>
    <xf numFmtId="172" fontId="9" fillId="36" borderId="18" xfId="54" applyNumberFormat="1" applyFont="1" applyFill="1" applyBorder="1" applyAlignment="1" applyProtection="1">
      <alignment horizontal="left" vertical="center" wrapText="1"/>
      <protection hidden="1"/>
    </xf>
    <xf numFmtId="172" fontId="9" fillId="39" borderId="18" xfId="54" applyNumberFormat="1" applyFont="1" applyFill="1" applyBorder="1" applyAlignment="1" applyProtection="1">
      <alignment horizontal="left" vertical="center" wrapText="1"/>
      <protection hidden="1"/>
    </xf>
    <xf numFmtId="172" fontId="9" fillId="40" borderId="18" xfId="54" applyNumberFormat="1" applyFont="1" applyFill="1" applyBorder="1" applyAlignment="1" applyProtection="1">
      <alignment horizontal="left" vertical="center" wrapText="1"/>
      <protection hidden="1"/>
    </xf>
    <xf numFmtId="172" fontId="9" fillId="42" borderId="13" xfId="54" applyNumberFormat="1" applyFont="1" applyFill="1" applyBorder="1" applyAlignment="1" applyProtection="1">
      <alignment horizontal="left" vertical="center" wrapText="1"/>
      <protection hidden="1"/>
    </xf>
    <xf numFmtId="174" fontId="9" fillId="42" borderId="13" xfId="54" applyNumberFormat="1" applyFont="1" applyFill="1" applyBorder="1" applyAlignment="1" applyProtection="1">
      <alignment horizontal="center" vertical="center" wrapText="1"/>
      <protection hidden="1"/>
    </xf>
    <xf numFmtId="173" fontId="9" fillId="42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42" borderId="13" xfId="54" applyNumberFormat="1" applyFont="1" applyFill="1" applyBorder="1" applyAlignment="1" applyProtection="1">
      <alignment horizontal="center" vertical="center" wrapText="1"/>
      <protection hidden="1"/>
    </xf>
    <xf numFmtId="164" fontId="9" fillId="43" borderId="10" xfId="0" applyNumberFormat="1" applyFont="1" applyFill="1" applyBorder="1" applyAlignment="1">
      <alignment horizontal="center"/>
    </xf>
    <xf numFmtId="174" fontId="18" fillId="35" borderId="13" xfId="54" applyNumberFormat="1" applyFont="1" applyFill="1" applyBorder="1" applyAlignment="1" applyProtection="1">
      <alignment horizontal="center" vertical="center" wrapText="1"/>
      <protection hidden="1"/>
    </xf>
    <xf numFmtId="173" fontId="18" fillId="35" borderId="13" xfId="54" applyNumberFormat="1" applyFont="1" applyFill="1" applyBorder="1" applyAlignment="1" applyProtection="1">
      <alignment horizontal="center" vertical="center" wrapText="1"/>
      <protection hidden="1"/>
    </xf>
    <xf numFmtId="171" fontId="18" fillId="35" borderId="13" xfId="54" applyNumberFormat="1" applyFont="1" applyFill="1" applyBorder="1" applyAlignment="1" applyProtection="1">
      <alignment horizontal="center" vertical="center" wrapText="1"/>
      <protection hidden="1"/>
    </xf>
    <xf numFmtId="172" fontId="9" fillId="41" borderId="13" xfId="54" applyNumberFormat="1" applyFont="1" applyFill="1" applyBorder="1" applyAlignment="1" applyProtection="1">
      <alignment horizontal="left" vertical="center" wrapText="1"/>
      <protection hidden="1"/>
    </xf>
    <xf numFmtId="172" fontId="9" fillId="44" borderId="13" xfId="54" applyNumberFormat="1" applyFont="1" applyFill="1" applyBorder="1" applyAlignment="1" applyProtection="1">
      <alignment horizontal="left" vertical="center" wrapText="1"/>
      <protection hidden="1"/>
    </xf>
    <xf numFmtId="174" fontId="9" fillId="44" borderId="13" xfId="54" applyNumberFormat="1" applyFont="1" applyFill="1" applyBorder="1" applyAlignment="1" applyProtection="1">
      <alignment horizontal="center" vertical="center" wrapText="1"/>
      <protection hidden="1"/>
    </xf>
    <xf numFmtId="173" fontId="9" fillId="44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44" borderId="13" xfId="54" applyNumberFormat="1" applyFont="1" applyFill="1" applyBorder="1" applyAlignment="1" applyProtection="1">
      <alignment horizontal="center" vertical="center" wrapText="1"/>
      <protection hidden="1"/>
    </xf>
    <xf numFmtId="172" fontId="9" fillId="41" borderId="18" xfId="54" applyNumberFormat="1" applyFont="1" applyFill="1" applyBorder="1" applyAlignment="1" applyProtection="1">
      <alignment horizontal="left" vertical="center" wrapText="1"/>
      <protection hidden="1"/>
    </xf>
    <xf numFmtId="172" fontId="9" fillId="37" borderId="18" xfId="54" applyNumberFormat="1" applyFont="1" applyFill="1" applyBorder="1" applyAlignment="1" applyProtection="1">
      <alignment horizontal="left" vertical="center" wrapText="1"/>
      <protection hidden="1"/>
    </xf>
    <xf numFmtId="174" fontId="9" fillId="37" borderId="13" xfId="54" applyNumberFormat="1" applyFont="1" applyFill="1" applyBorder="1" applyAlignment="1" applyProtection="1">
      <alignment horizontal="center" vertical="center" wrapText="1"/>
      <protection hidden="1"/>
    </xf>
    <xf numFmtId="173" fontId="9" fillId="37" borderId="13" xfId="54" applyNumberFormat="1" applyFont="1" applyFill="1" applyBorder="1" applyAlignment="1" applyProtection="1">
      <alignment horizontal="center" vertical="center" wrapText="1"/>
      <protection hidden="1"/>
    </xf>
    <xf numFmtId="172" fontId="9" fillId="44" borderId="18" xfId="54" applyNumberFormat="1" applyFont="1" applyFill="1" applyBorder="1" applyAlignment="1" applyProtection="1">
      <alignment horizontal="left" vertical="center" wrapText="1"/>
      <protection hidden="1"/>
    </xf>
    <xf numFmtId="0" fontId="9" fillId="45" borderId="10" xfId="0" applyFont="1" applyFill="1" applyBorder="1" applyAlignment="1">
      <alignment wrapText="1"/>
    </xf>
    <xf numFmtId="49" fontId="9" fillId="45" borderId="10" xfId="0" applyNumberFormat="1" applyFont="1" applyFill="1" applyBorder="1" applyAlignment="1">
      <alignment horizontal="center"/>
    </xf>
    <xf numFmtId="164" fontId="9" fillId="45" borderId="10" xfId="0" applyNumberFormat="1" applyFont="1" applyFill="1" applyBorder="1" applyAlignment="1">
      <alignment horizontal="center"/>
    </xf>
    <xf numFmtId="0" fontId="10" fillId="45" borderId="10" xfId="0" applyFont="1" applyFill="1" applyBorder="1" applyAlignment="1">
      <alignment/>
    </xf>
    <xf numFmtId="49" fontId="10" fillId="45" borderId="10" xfId="0" applyNumberFormat="1" applyFont="1" applyFill="1" applyBorder="1" applyAlignment="1">
      <alignment horizontal="center"/>
    </xf>
    <xf numFmtId="164" fontId="10" fillId="45" borderId="10" xfId="0" applyNumberFormat="1" applyFont="1" applyFill="1" applyBorder="1" applyAlignment="1">
      <alignment horizontal="center"/>
    </xf>
    <xf numFmtId="172" fontId="9" fillId="46" borderId="13" xfId="54" applyNumberFormat="1" applyFont="1" applyFill="1" applyBorder="1" applyAlignment="1" applyProtection="1">
      <alignment horizontal="left" vertical="center" wrapText="1"/>
      <protection hidden="1"/>
    </xf>
    <xf numFmtId="49" fontId="9" fillId="46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46" borderId="13" xfId="54" applyNumberFormat="1" applyFont="1" applyFill="1" applyBorder="1" applyAlignment="1" applyProtection="1">
      <alignment horizontal="center" vertical="center" wrapText="1"/>
      <protection hidden="1"/>
    </xf>
    <xf numFmtId="174" fontId="9" fillId="8" borderId="13" xfId="54" applyNumberFormat="1" applyFont="1" applyFill="1" applyBorder="1" applyAlignment="1" applyProtection="1">
      <alignment horizontal="center" vertical="center" wrapText="1"/>
      <protection hidden="1"/>
    </xf>
    <xf numFmtId="164" fontId="9" fillId="8" borderId="10" xfId="0" applyNumberFormat="1" applyFont="1" applyFill="1" applyBorder="1" applyAlignment="1">
      <alignment horizontal="center"/>
    </xf>
    <xf numFmtId="49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 wrapText="1"/>
    </xf>
    <xf numFmtId="0" fontId="54" fillId="0" borderId="0" xfId="53" applyFont="1" applyFill="1" applyAlignment="1">
      <alignment horizontal="left" wrapText="1"/>
      <protection/>
    </xf>
    <xf numFmtId="0" fontId="10" fillId="0" borderId="0" xfId="0" applyFont="1" applyAlignment="1">
      <alignment horizontal="left"/>
    </xf>
    <xf numFmtId="0" fontId="14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54" fillId="33" borderId="0" xfId="53" applyFont="1" applyFill="1" applyAlignment="1">
      <alignment horizontal="left" wrapText="1"/>
      <protection/>
    </xf>
    <xf numFmtId="0" fontId="11" fillId="0" borderId="10" xfId="0" applyFont="1" applyBorder="1" applyAlignment="1">
      <alignment horizontal="center" vertical="center" wrapText="1"/>
    </xf>
    <xf numFmtId="0" fontId="14" fillId="0" borderId="15" xfId="54" applyNumberFormat="1" applyFont="1" applyFill="1" applyBorder="1" applyAlignment="1" applyProtection="1">
      <alignment horizontal="center" vertical="center"/>
      <protection hidden="1"/>
    </xf>
    <xf numFmtId="0" fontId="11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19" xfId="53" applyFont="1" applyFill="1" applyBorder="1" applyAlignment="1">
      <alignment horizontal="center" vertical="center" wrapText="1"/>
      <protection/>
    </xf>
    <xf numFmtId="0" fontId="14" fillId="0" borderId="20" xfId="53" applyFont="1" applyFill="1" applyBorder="1" applyAlignment="1">
      <alignment horizontal="center" vertical="center" wrapText="1"/>
      <protection/>
    </xf>
    <xf numFmtId="0" fontId="14" fillId="0" borderId="21" xfId="53" applyFont="1" applyFill="1" applyBorder="1" applyAlignment="1">
      <alignment horizontal="center" vertical="center" wrapText="1"/>
      <protection/>
    </xf>
    <xf numFmtId="0" fontId="14" fillId="0" borderId="22" xfId="53" applyFont="1" applyFill="1" applyBorder="1" applyAlignment="1">
      <alignment horizontal="center" vertical="center"/>
      <protection/>
    </xf>
    <xf numFmtId="0" fontId="14" fillId="0" borderId="23" xfId="53" applyFont="1" applyFill="1" applyBorder="1" applyAlignment="1">
      <alignment horizontal="center" vertical="center"/>
      <protection/>
    </xf>
    <xf numFmtId="0" fontId="14" fillId="0" borderId="24" xfId="53" applyFont="1" applyFill="1" applyBorder="1" applyAlignment="1">
      <alignment horizontal="center" vertical="center"/>
      <protection/>
    </xf>
    <xf numFmtId="0" fontId="9" fillId="0" borderId="0" xfId="53" applyFont="1" applyFill="1" applyAlignment="1">
      <alignment horizontal="center" wrapText="1"/>
      <protection/>
    </xf>
    <xf numFmtId="0" fontId="14" fillId="0" borderId="19" xfId="53" applyFont="1" applyFill="1" applyBorder="1" applyAlignment="1">
      <alignment horizontal="center" vertical="top" wrapText="1"/>
      <protection/>
    </xf>
    <xf numFmtId="0" fontId="14" fillId="0" borderId="20" xfId="53" applyFont="1" applyFill="1" applyBorder="1" applyAlignment="1">
      <alignment horizontal="center" vertical="top" wrapText="1"/>
      <protection/>
    </xf>
    <xf numFmtId="0" fontId="14" fillId="0" borderId="21" xfId="53" applyFont="1" applyFill="1" applyBorder="1" applyAlignment="1">
      <alignment horizontal="center" vertical="top" wrapText="1"/>
      <protection/>
    </xf>
    <xf numFmtId="164" fontId="14" fillId="0" borderId="19" xfId="53" applyNumberFormat="1" applyFont="1" applyFill="1" applyBorder="1" applyAlignment="1">
      <alignment horizontal="center" vertical="center" wrapText="1"/>
      <protection/>
    </xf>
    <xf numFmtId="164" fontId="14" fillId="0" borderId="20" xfId="53" applyNumberFormat="1" applyFont="1" applyFill="1" applyBorder="1" applyAlignment="1">
      <alignment horizontal="center" vertical="center" wrapText="1"/>
      <protection/>
    </xf>
    <xf numFmtId="164" fontId="14" fillId="0" borderId="11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B2" sqref="B2:F3"/>
    </sheetView>
  </sheetViews>
  <sheetFormatPr defaultColWidth="9.00390625" defaultRowHeight="12.75"/>
  <cols>
    <col min="1" max="1" width="47.125" style="4" customWidth="1"/>
    <col min="2" max="2" width="24.50390625" style="5" customWidth="1"/>
    <col min="3" max="3" width="16.50390625" style="4" customWidth="1"/>
    <col min="4" max="4" width="15.375" style="4" customWidth="1"/>
    <col min="5" max="5" width="15.00390625" style="1" customWidth="1"/>
    <col min="6" max="6" width="9.125" style="1" customWidth="1"/>
  </cols>
  <sheetData>
    <row r="1" spans="2:6" ht="13.5">
      <c r="B1" s="131" t="s">
        <v>44</v>
      </c>
      <c r="C1" s="131"/>
      <c r="D1" s="131"/>
      <c r="E1" s="131"/>
      <c r="F1" s="131"/>
    </row>
    <row r="2" spans="2:6" ht="12.75" customHeight="1">
      <c r="B2" s="130" t="str">
        <f>'Источники деф.бюд.'!$C$2</f>
        <v>к Решению Собрания представителей городского поселения Рощинский от 25.04.2016 года № 44 "Об утверждении отчета об исполнении бюджета городского поселения Рощинский за  2015 год"</v>
      </c>
      <c r="C2" s="130"/>
      <c r="D2" s="130"/>
      <c r="E2" s="130"/>
      <c r="F2" s="130"/>
    </row>
    <row r="3" spans="2:6" ht="39" customHeight="1">
      <c r="B3" s="130"/>
      <c r="C3" s="130"/>
      <c r="D3" s="130"/>
      <c r="E3" s="130"/>
      <c r="F3" s="130"/>
    </row>
    <row r="4" spans="1:5" ht="53.25" customHeight="1">
      <c r="A4" s="129" t="s">
        <v>97</v>
      </c>
      <c r="B4" s="129"/>
      <c r="C4" s="129"/>
      <c r="D4" s="129"/>
      <c r="E4" s="129"/>
    </row>
    <row r="5" spans="1:6" s="3" customFormat="1" ht="40.5" customHeight="1">
      <c r="A5" s="23" t="s">
        <v>11</v>
      </c>
      <c r="B5" s="24" t="s">
        <v>0</v>
      </c>
      <c r="C5" s="25" t="s">
        <v>13</v>
      </c>
      <c r="D5" s="23" t="s">
        <v>12</v>
      </c>
      <c r="E5" s="23" t="s">
        <v>42</v>
      </c>
      <c r="F5" s="2"/>
    </row>
    <row r="6" spans="1:6" s="6" customFormat="1" ht="15" customHeight="1">
      <c r="A6" s="51" t="s">
        <v>14</v>
      </c>
      <c r="B6" s="52" t="s">
        <v>99</v>
      </c>
      <c r="C6" s="53">
        <f>C7+C20</f>
        <v>29105.3</v>
      </c>
      <c r="D6" s="53">
        <f>D7+D20</f>
        <v>28874.952</v>
      </c>
      <c r="E6" s="53">
        <f>C6-D6</f>
        <v>230.34799999999814</v>
      </c>
      <c r="F6" s="7"/>
    </row>
    <row r="7" spans="1:6" s="10" customFormat="1" ht="14.25" customHeight="1">
      <c r="A7" s="22" t="s">
        <v>1</v>
      </c>
      <c r="B7" s="19" t="s">
        <v>100</v>
      </c>
      <c r="C7" s="54">
        <f>C9+C13+C17</f>
        <v>28253.5</v>
      </c>
      <c r="D7" s="54">
        <f>D8+D13+D17</f>
        <v>28023.152000000002</v>
      </c>
      <c r="E7" s="48">
        <f>C7-D7</f>
        <v>230.34799999999814</v>
      </c>
      <c r="F7" s="9"/>
    </row>
    <row r="8" spans="1:6" s="12" customFormat="1" ht="13.5">
      <c r="A8" s="22" t="s">
        <v>2</v>
      </c>
      <c r="B8" s="19" t="s">
        <v>109</v>
      </c>
      <c r="C8" s="54">
        <f>C9</f>
        <v>28146.5</v>
      </c>
      <c r="D8" s="54">
        <f>D9</f>
        <v>27913.852000000003</v>
      </c>
      <c r="E8" s="48">
        <f>E9</f>
        <v>232.548</v>
      </c>
      <c r="F8" s="11"/>
    </row>
    <row r="9" spans="1:6" s="14" customFormat="1" ht="13.5">
      <c r="A9" s="120" t="s">
        <v>3</v>
      </c>
      <c r="B9" s="121" t="s">
        <v>110</v>
      </c>
      <c r="C9" s="122">
        <f>C10+C11+C12</f>
        <v>28146.5</v>
      </c>
      <c r="D9" s="122">
        <f>D10+D11+D12</f>
        <v>27913.852000000003</v>
      </c>
      <c r="E9" s="122">
        <f>E10+E11+E12</f>
        <v>232.548</v>
      </c>
      <c r="F9" s="13"/>
    </row>
    <row r="10" spans="1:6" s="14" customFormat="1" ht="93.75" customHeight="1">
      <c r="A10" s="44" t="s">
        <v>88</v>
      </c>
      <c r="B10" s="45" t="s">
        <v>89</v>
      </c>
      <c r="C10" s="46">
        <v>28045</v>
      </c>
      <c r="D10" s="46">
        <v>27808.4</v>
      </c>
      <c r="E10" s="47">
        <v>236.5</v>
      </c>
      <c r="F10" s="13"/>
    </row>
    <row r="11" spans="1:6" s="14" customFormat="1" ht="138.75" customHeight="1">
      <c r="A11" s="50" t="s">
        <v>90</v>
      </c>
      <c r="B11" s="45" t="s">
        <v>91</v>
      </c>
      <c r="C11" s="46">
        <v>1.5</v>
      </c>
      <c r="D11" s="46">
        <v>1.252</v>
      </c>
      <c r="E11" s="47">
        <f aca="true" t="shared" si="0" ref="E11:E30">C11-D11</f>
        <v>0.248</v>
      </c>
      <c r="F11" s="13"/>
    </row>
    <row r="12" spans="1:6" s="14" customFormat="1" ht="51.75" customHeight="1">
      <c r="A12" s="18" t="s">
        <v>92</v>
      </c>
      <c r="B12" s="17" t="s">
        <v>93</v>
      </c>
      <c r="C12" s="46">
        <v>100</v>
      </c>
      <c r="D12" s="46">
        <v>104.2</v>
      </c>
      <c r="E12" s="47">
        <f t="shared" si="0"/>
        <v>-4.200000000000003</v>
      </c>
      <c r="F12" s="13"/>
    </row>
    <row r="13" spans="1:6" s="14" customFormat="1" ht="12.75" customHeight="1">
      <c r="A13" s="117" t="s">
        <v>94</v>
      </c>
      <c r="B13" s="118" t="s">
        <v>108</v>
      </c>
      <c r="C13" s="119">
        <f>C14</f>
        <v>2</v>
      </c>
      <c r="D13" s="119">
        <f>D14</f>
        <v>1.7</v>
      </c>
      <c r="E13" s="119">
        <f t="shared" si="0"/>
        <v>0.30000000000000004</v>
      </c>
      <c r="F13" s="13"/>
    </row>
    <row r="14" spans="1:6" s="14" customFormat="1" ht="12.75" customHeight="1">
      <c r="A14" s="18" t="s">
        <v>95</v>
      </c>
      <c r="B14" s="17" t="s">
        <v>111</v>
      </c>
      <c r="C14" s="46">
        <v>2</v>
      </c>
      <c r="D14" s="46">
        <v>1.7</v>
      </c>
      <c r="E14" s="47">
        <f t="shared" si="0"/>
        <v>0.30000000000000004</v>
      </c>
      <c r="F14" s="13"/>
    </row>
    <row r="15" spans="1:6" s="14" customFormat="1" ht="12.75" customHeight="1">
      <c r="A15" s="18" t="s">
        <v>101</v>
      </c>
      <c r="B15" s="17" t="s">
        <v>112</v>
      </c>
      <c r="C15" s="46">
        <f>C16</f>
        <v>2</v>
      </c>
      <c r="D15" s="46">
        <f>D16</f>
        <v>1.7</v>
      </c>
      <c r="E15" s="47">
        <f t="shared" si="0"/>
        <v>0.30000000000000004</v>
      </c>
      <c r="F15" s="13"/>
    </row>
    <row r="16" spans="1:6" s="14" customFormat="1" ht="45" customHeight="1">
      <c r="A16" s="18" t="s">
        <v>102</v>
      </c>
      <c r="B16" s="17" t="s">
        <v>103</v>
      </c>
      <c r="C16" s="46">
        <v>2</v>
      </c>
      <c r="D16" s="46">
        <v>1.7</v>
      </c>
      <c r="E16" s="47">
        <f t="shared" si="0"/>
        <v>0.30000000000000004</v>
      </c>
      <c r="F16" s="13"/>
    </row>
    <row r="17" spans="1:6" s="12" customFormat="1" ht="13.5">
      <c r="A17" s="117" t="s">
        <v>4</v>
      </c>
      <c r="B17" s="118" t="s">
        <v>113</v>
      </c>
      <c r="C17" s="119">
        <f>C18</f>
        <v>105</v>
      </c>
      <c r="D17" s="119">
        <f>D18</f>
        <v>107.6</v>
      </c>
      <c r="E17" s="119">
        <f t="shared" si="0"/>
        <v>-2.5999999999999943</v>
      </c>
      <c r="F17" s="11"/>
    </row>
    <row r="18" spans="1:6" s="12" customFormat="1" ht="42.75" customHeight="1">
      <c r="A18" s="18" t="s">
        <v>9</v>
      </c>
      <c r="B18" s="17" t="s">
        <v>114</v>
      </c>
      <c r="C18" s="47">
        <f>C19</f>
        <v>105</v>
      </c>
      <c r="D18" s="47">
        <f>D19</f>
        <v>107.6</v>
      </c>
      <c r="E18" s="47">
        <f t="shared" si="0"/>
        <v>-2.5999999999999943</v>
      </c>
      <c r="F18" s="11"/>
    </row>
    <row r="19" spans="1:6" s="14" customFormat="1" ht="81.75" customHeight="1">
      <c r="A19" s="18" t="s">
        <v>10</v>
      </c>
      <c r="B19" s="17" t="s">
        <v>115</v>
      </c>
      <c r="C19" s="46">
        <v>105</v>
      </c>
      <c r="D19" s="47">
        <v>107.6</v>
      </c>
      <c r="E19" s="47">
        <f t="shared" si="0"/>
        <v>-2.5999999999999943</v>
      </c>
      <c r="F19" s="13"/>
    </row>
    <row r="20" spans="1:6" s="10" customFormat="1" ht="13.5">
      <c r="A20" s="117" t="s">
        <v>5</v>
      </c>
      <c r="B20" s="118" t="s">
        <v>116</v>
      </c>
      <c r="C20" s="119">
        <f>C21</f>
        <v>851.8</v>
      </c>
      <c r="D20" s="119">
        <f>D22+D25+D28</f>
        <v>851.8</v>
      </c>
      <c r="E20" s="119">
        <f>C20-D20</f>
        <v>0</v>
      </c>
      <c r="F20" s="9"/>
    </row>
    <row r="21" spans="1:6" s="12" customFormat="1" ht="41.25">
      <c r="A21" s="18" t="s">
        <v>6</v>
      </c>
      <c r="B21" s="17" t="s">
        <v>117</v>
      </c>
      <c r="C21" s="47">
        <f>C30+C25+C22</f>
        <v>851.8</v>
      </c>
      <c r="D21" s="47">
        <f>D22+D25+D28</f>
        <v>851.8</v>
      </c>
      <c r="E21" s="47">
        <f t="shared" si="0"/>
        <v>0</v>
      </c>
      <c r="F21" s="11"/>
    </row>
    <row r="22" spans="1:6" s="14" customFormat="1" ht="27">
      <c r="A22" s="18" t="s">
        <v>7</v>
      </c>
      <c r="B22" s="17" t="s">
        <v>118</v>
      </c>
      <c r="C22" s="47">
        <v>435.7</v>
      </c>
      <c r="D22" s="47">
        <v>435.7</v>
      </c>
      <c r="E22" s="47">
        <f t="shared" si="0"/>
        <v>0</v>
      </c>
      <c r="F22" s="13"/>
    </row>
    <row r="23" spans="1:6" s="14" customFormat="1" ht="27">
      <c r="A23" s="18" t="s">
        <v>104</v>
      </c>
      <c r="B23" s="17" t="s">
        <v>119</v>
      </c>
      <c r="C23" s="47">
        <v>435.7</v>
      </c>
      <c r="D23" s="47">
        <v>435.7</v>
      </c>
      <c r="E23" s="47">
        <f t="shared" si="0"/>
        <v>0</v>
      </c>
      <c r="F23" s="13"/>
    </row>
    <row r="24" spans="1:6" s="14" customFormat="1" ht="27">
      <c r="A24" s="18" t="s">
        <v>105</v>
      </c>
      <c r="B24" s="17" t="s">
        <v>106</v>
      </c>
      <c r="C24" s="47">
        <v>435.7</v>
      </c>
      <c r="D24" s="47">
        <v>435.7</v>
      </c>
      <c r="E24" s="47">
        <f t="shared" si="0"/>
        <v>0</v>
      </c>
      <c r="F24" s="13"/>
    </row>
    <row r="25" spans="1:6" s="14" customFormat="1" ht="27">
      <c r="A25" s="18" t="s">
        <v>120</v>
      </c>
      <c r="B25" s="17" t="s">
        <v>121</v>
      </c>
      <c r="C25" s="47">
        <v>76.7</v>
      </c>
      <c r="D25" s="47">
        <v>76.7</v>
      </c>
      <c r="E25" s="47">
        <f t="shared" si="0"/>
        <v>0</v>
      </c>
      <c r="F25" s="13"/>
    </row>
    <row r="26" spans="1:6" s="14" customFormat="1" ht="13.5">
      <c r="A26" s="18" t="s">
        <v>54</v>
      </c>
      <c r="B26" s="17" t="s">
        <v>122</v>
      </c>
      <c r="C26" s="47">
        <v>76.7</v>
      </c>
      <c r="D26" s="47">
        <v>76.7</v>
      </c>
      <c r="E26" s="47">
        <f t="shared" si="0"/>
        <v>0</v>
      </c>
      <c r="F26" s="13"/>
    </row>
    <row r="27" spans="1:6" s="14" customFormat="1" ht="13.5">
      <c r="A27" s="18" t="s">
        <v>53</v>
      </c>
      <c r="B27" s="17" t="s">
        <v>107</v>
      </c>
      <c r="C27" s="47">
        <v>76.7</v>
      </c>
      <c r="D27" s="47">
        <v>76.7</v>
      </c>
      <c r="E27" s="47">
        <f t="shared" si="0"/>
        <v>0</v>
      </c>
      <c r="F27" s="13"/>
    </row>
    <row r="28" spans="1:6" s="14" customFormat="1" ht="35.25" customHeight="1">
      <c r="A28" s="18" t="s">
        <v>8</v>
      </c>
      <c r="B28" s="17" t="s">
        <v>123</v>
      </c>
      <c r="C28" s="49">
        <f>C30</f>
        <v>339.4</v>
      </c>
      <c r="D28" s="47">
        <f>D30</f>
        <v>339.4</v>
      </c>
      <c r="E28" s="47">
        <f t="shared" si="0"/>
        <v>0</v>
      </c>
      <c r="F28" s="13"/>
    </row>
    <row r="29" spans="1:6" s="14" customFormat="1" ht="44.25" customHeight="1">
      <c r="A29" s="18" t="s">
        <v>124</v>
      </c>
      <c r="B29" s="17" t="s">
        <v>125</v>
      </c>
      <c r="C29" s="49">
        <v>339.4</v>
      </c>
      <c r="D29" s="47">
        <v>339.4</v>
      </c>
      <c r="E29" s="47">
        <f t="shared" si="0"/>
        <v>0</v>
      </c>
      <c r="F29" s="13"/>
    </row>
    <row r="30" spans="1:6" s="14" customFormat="1" ht="54" customHeight="1">
      <c r="A30" s="18" t="s">
        <v>126</v>
      </c>
      <c r="B30" s="17" t="s">
        <v>98</v>
      </c>
      <c r="C30" s="49">
        <v>339.4</v>
      </c>
      <c r="D30" s="47">
        <v>339.4</v>
      </c>
      <c r="E30" s="47">
        <f t="shared" si="0"/>
        <v>0</v>
      </c>
      <c r="F30" s="13"/>
    </row>
    <row r="31" spans="1:6" s="14" customFormat="1" ht="13.5">
      <c r="A31" s="15"/>
      <c r="B31" s="16"/>
      <c r="C31" s="20"/>
      <c r="D31" s="20"/>
      <c r="E31" s="21"/>
      <c r="F31" s="13"/>
    </row>
    <row r="32" spans="1:6" s="14" customFormat="1" ht="13.5">
      <c r="A32" s="15"/>
      <c r="B32" s="16"/>
      <c r="C32" s="20"/>
      <c r="D32" s="20"/>
      <c r="E32" s="21"/>
      <c r="F32" s="13"/>
    </row>
    <row r="33" spans="1:6" s="14" customFormat="1" ht="13.5">
      <c r="A33" s="15"/>
      <c r="B33" s="16"/>
      <c r="C33" s="20"/>
      <c r="D33" s="20"/>
      <c r="E33" s="21"/>
      <c r="F33" s="13"/>
    </row>
    <row r="34" spans="1:6" s="14" customFormat="1" ht="13.5">
      <c r="A34" s="15"/>
      <c r="B34" s="16"/>
      <c r="C34" s="20"/>
      <c r="D34" s="20"/>
      <c r="E34" s="21"/>
      <c r="F34" s="13"/>
    </row>
    <row r="35" spans="1:6" s="14" customFormat="1" ht="13.5">
      <c r="A35" s="15"/>
      <c r="B35" s="16"/>
      <c r="C35" s="20"/>
      <c r="D35" s="20"/>
      <c r="E35" s="21"/>
      <c r="F35" s="13"/>
    </row>
    <row r="36" spans="1:6" s="14" customFormat="1" ht="13.5">
      <c r="A36" s="15"/>
      <c r="B36" s="16"/>
      <c r="C36" s="20"/>
      <c r="D36" s="20"/>
      <c r="E36" s="21"/>
      <c r="F36" s="13"/>
    </row>
    <row r="37" spans="1:6" s="14" customFormat="1" ht="13.5">
      <c r="A37" s="15"/>
      <c r="B37" s="16"/>
      <c r="C37" s="15"/>
      <c r="D37" s="15"/>
      <c r="E37" s="13"/>
      <c r="F37" s="13"/>
    </row>
    <row r="38" spans="1:6" s="14" customFormat="1" ht="13.5">
      <c r="A38" s="15"/>
      <c r="B38" s="16"/>
      <c r="C38" s="15"/>
      <c r="D38" s="15"/>
      <c r="E38" s="13"/>
      <c r="F38" s="13"/>
    </row>
    <row r="39" spans="1:6" s="14" customFormat="1" ht="13.5">
      <c r="A39" s="15"/>
      <c r="B39" s="16"/>
      <c r="C39" s="15"/>
      <c r="D39" s="15"/>
      <c r="E39" s="13"/>
      <c r="F39" s="13"/>
    </row>
    <row r="40" spans="1:6" s="14" customFormat="1" ht="13.5">
      <c r="A40" s="15"/>
      <c r="B40" s="16"/>
      <c r="C40" s="15"/>
      <c r="D40" s="15"/>
      <c r="E40" s="13"/>
      <c r="F40" s="13"/>
    </row>
    <row r="41" spans="1:6" s="14" customFormat="1" ht="13.5">
      <c r="A41" s="15"/>
      <c r="B41" s="16"/>
      <c r="C41" s="15"/>
      <c r="D41" s="15"/>
      <c r="E41" s="13"/>
      <c r="F41" s="13"/>
    </row>
    <row r="42" spans="1:6" s="14" customFormat="1" ht="13.5">
      <c r="A42" s="15"/>
      <c r="B42" s="16"/>
      <c r="C42" s="15"/>
      <c r="D42" s="15"/>
      <c r="E42" s="13"/>
      <c r="F42" s="13"/>
    </row>
    <row r="43" spans="1:6" s="14" customFormat="1" ht="13.5">
      <c r="A43" s="15"/>
      <c r="B43" s="16"/>
      <c r="C43" s="15"/>
      <c r="D43" s="15"/>
      <c r="E43" s="13"/>
      <c r="F43" s="13"/>
    </row>
    <row r="44" spans="1:6" s="14" customFormat="1" ht="13.5">
      <c r="A44" s="15"/>
      <c r="B44" s="16"/>
      <c r="C44" s="15"/>
      <c r="D44" s="15"/>
      <c r="E44" s="13"/>
      <c r="F44" s="13"/>
    </row>
    <row r="45" spans="1:6" s="14" customFormat="1" ht="13.5">
      <c r="A45" s="15"/>
      <c r="B45" s="16"/>
      <c r="C45" s="15"/>
      <c r="D45" s="15"/>
      <c r="E45" s="13"/>
      <c r="F45" s="13"/>
    </row>
    <row r="46" spans="1:6" s="14" customFormat="1" ht="13.5">
      <c r="A46" s="15"/>
      <c r="B46" s="16"/>
      <c r="C46" s="15"/>
      <c r="D46" s="15"/>
      <c r="E46" s="13"/>
      <c r="F46" s="13"/>
    </row>
    <row r="47" spans="1:6" s="14" customFormat="1" ht="13.5">
      <c r="A47" s="15"/>
      <c r="B47" s="16"/>
      <c r="C47" s="15"/>
      <c r="D47" s="15"/>
      <c r="E47" s="13"/>
      <c r="F47" s="13"/>
    </row>
    <row r="48" spans="1:6" s="14" customFormat="1" ht="13.5">
      <c r="A48" s="15"/>
      <c r="B48" s="16"/>
      <c r="C48" s="15"/>
      <c r="D48" s="15"/>
      <c r="E48" s="13"/>
      <c r="F48" s="13"/>
    </row>
    <row r="49" spans="1:6" s="14" customFormat="1" ht="13.5">
      <c r="A49" s="15"/>
      <c r="B49" s="16"/>
      <c r="C49" s="15"/>
      <c r="D49" s="15"/>
      <c r="E49" s="13"/>
      <c r="F49" s="13"/>
    </row>
    <row r="50" spans="1:6" s="14" customFormat="1" ht="13.5">
      <c r="A50" s="15"/>
      <c r="B50" s="16"/>
      <c r="C50" s="15"/>
      <c r="D50" s="15"/>
      <c r="E50" s="13"/>
      <c r="F50" s="13"/>
    </row>
    <row r="51" spans="1:6" s="14" customFormat="1" ht="13.5">
      <c r="A51" s="15"/>
      <c r="B51" s="16"/>
      <c r="C51" s="15"/>
      <c r="D51" s="15"/>
      <c r="E51" s="13"/>
      <c r="F51" s="13"/>
    </row>
    <row r="52" spans="1:6" s="14" customFormat="1" ht="13.5">
      <c r="A52" s="15"/>
      <c r="B52" s="16"/>
      <c r="C52" s="15"/>
      <c r="D52" s="15"/>
      <c r="E52" s="13"/>
      <c r="F52" s="13"/>
    </row>
    <row r="53" spans="1:6" s="14" customFormat="1" ht="13.5">
      <c r="A53" s="15"/>
      <c r="B53" s="16"/>
      <c r="C53" s="15"/>
      <c r="D53" s="15"/>
      <c r="E53" s="13"/>
      <c r="F53" s="13"/>
    </row>
    <row r="54" spans="1:6" s="14" customFormat="1" ht="13.5">
      <c r="A54" s="15"/>
      <c r="B54" s="16"/>
      <c r="C54" s="15"/>
      <c r="D54" s="15"/>
      <c r="E54" s="13"/>
      <c r="F54" s="13"/>
    </row>
    <row r="55" spans="1:6" s="14" customFormat="1" ht="13.5">
      <c r="A55" s="15"/>
      <c r="B55" s="16"/>
      <c r="C55" s="15"/>
      <c r="D55" s="15"/>
      <c r="E55" s="13"/>
      <c r="F55" s="13"/>
    </row>
    <row r="56" spans="1:6" s="14" customFormat="1" ht="13.5">
      <c r="A56" s="15"/>
      <c r="B56" s="16"/>
      <c r="C56" s="15"/>
      <c r="D56" s="15"/>
      <c r="E56" s="13"/>
      <c r="F56" s="13"/>
    </row>
    <row r="57" spans="1:6" s="14" customFormat="1" ht="13.5">
      <c r="A57" s="15"/>
      <c r="B57" s="16"/>
      <c r="C57" s="15"/>
      <c r="D57" s="15"/>
      <c r="E57" s="13"/>
      <c r="F57" s="13"/>
    </row>
    <row r="58" spans="1:6" s="14" customFormat="1" ht="13.5">
      <c r="A58" s="15"/>
      <c r="B58" s="16"/>
      <c r="C58" s="15"/>
      <c r="D58" s="15"/>
      <c r="E58" s="13"/>
      <c r="F58" s="13"/>
    </row>
    <row r="59" spans="1:6" s="14" customFormat="1" ht="13.5">
      <c r="A59" s="15"/>
      <c r="B59" s="16"/>
      <c r="C59" s="15"/>
      <c r="D59" s="15"/>
      <c r="E59" s="13"/>
      <c r="F59" s="13"/>
    </row>
    <row r="60" spans="1:6" s="14" customFormat="1" ht="13.5">
      <c r="A60" s="15"/>
      <c r="B60" s="16"/>
      <c r="C60" s="15"/>
      <c r="D60" s="15"/>
      <c r="E60" s="13"/>
      <c r="F60" s="13"/>
    </row>
    <row r="61" spans="1:6" s="14" customFormat="1" ht="13.5">
      <c r="A61" s="15"/>
      <c r="B61" s="16"/>
      <c r="C61" s="15"/>
      <c r="D61" s="15"/>
      <c r="E61" s="13"/>
      <c r="F61" s="13"/>
    </row>
    <row r="62" spans="1:6" s="14" customFormat="1" ht="13.5">
      <c r="A62" s="15"/>
      <c r="B62" s="16"/>
      <c r="C62" s="15"/>
      <c r="D62" s="15"/>
      <c r="E62" s="13"/>
      <c r="F62" s="13"/>
    </row>
    <row r="63" spans="1:6" s="14" customFormat="1" ht="13.5">
      <c r="A63" s="15"/>
      <c r="B63" s="16"/>
      <c r="C63" s="15"/>
      <c r="D63" s="15"/>
      <c r="E63" s="13"/>
      <c r="F63" s="13"/>
    </row>
    <row r="64" spans="1:6" s="14" customFormat="1" ht="13.5">
      <c r="A64" s="15"/>
      <c r="B64" s="16"/>
      <c r="C64" s="15"/>
      <c r="D64" s="15"/>
      <c r="E64" s="13"/>
      <c r="F64" s="13"/>
    </row>
    <row r="65" spans="1:6" s="14" customFormat="1" ht="13.5">
      <c r="A65" s="15"/>
      <c r="B65" s="16"/>
      <c r="C65" s="15"/>
      <c r="D65" s="15"/>
      <c r="E65" s="13"/>
      <c r="F65" s="13"/>
    </row>
    <row r="66" spans="1:6" s="14" customFormat="1" ht="13.5">
      <c r="A66" s="15"/>
      <c r="B66" s="16"/>
      <c r="C66" s="15"/>
      <c r="D66" s="15"/>
      <c r="E66" s="13"/>
      <c r="F66" s="13"/>
    </row>
    <row r="67" spans="1:6" s="14" customFormat="1" ht="13.5">
      <c r="A67" s="15"/>
      <c r="B67" s="16"/>
      <c r="C67" s="15"/>
      <c r="D67" s="15"/>
      <c r="E67" s="13"/>
      <c r="F67" s="13"/>
    </row>
    <row r="68" spans="1:6" s="14" customFormat="1" ht="13.5">
      <c r="A68" s="15"/>
      <c r="B68" s="16"/>
      <c r="C68" s="15"/>
      <c r="D68" s="15"/>
      <c r="E68" s="13"/>
      <c r="F68" s="13"/>
    </row>
    <row r="69" spans="1:6" s="14" customFormat="1" ht="13.5">
      <c r="A69" s="15"/>
      <c r="B69" s="16"/>
      <c r="C69" s="15"/>
      <c r="D69" s="15"/>
      <c r="E69" s="13"/>
      <c r="F69" s="13"/>
    </row>
    <row r="70" spans="1:6" s="14" customFormat="1" ht="13.5">
      <c r="A70" s="15"/>
      <c r="B70" s="16"/>
      <c r="C70" s="15"/>
      <c r="D70" s="15"/>
      <c r="E70" s="13"/>
      <c r="F70" s="13"/>
    </row>
    <row r="71" spans="1:6" s="14" customFormat="1" ht="13.5">
      <c r="A71" s="15"/>
      <c r="B71" s="16"/>
      <c r="C71" s="15"/>
      <c r="D71" s="15"/>
      <c r="E71" s="13"/>
      <c r="F71" s="13"/>
    </row>
    <row r="72" spans="1:6" s="14" customFormat="1" ht="13.5">
      <c r="A72" s="15"/>
      <c r="B72" s="16"/>
      <c r="C72" s="15"/>
      <c r="D72" s="15"/>
      <c r="E72" s="13"/>
      <c r="F72" s="13"/>
    </row>
    <row r="73" spans="1:6" s="14" customFormat="1" ht="13.5">
      <c r="A73" s="15"/>
      <c r="B73" s="16"/>
      <c r="C73" s="15"/>
      <c r="D73" s="15"/>
      <c r="E73" s="13"/>
      <c r="F73" s="13"/>
    </row>
    <row r="74" spans="1:6" s="14" customFormat="1" ht="13.5">
      <c r="A74" s="15"/>
      <c r="B74" s="16"/>
      <c r="C74" s="15"/>
      <c r="D74" s="15"/>
      <c r="E74" s="13"/>
      <c r="F74" s="13"/>
    </row>
    <row r="75" spans="1:6" s="14" customFormat="1" ht="13.5">
      <c r="A75" s="15"/>
      <c r="B75" s="16"/>
      <c r="C75" s="15"/>
      <c r="D75" s="15"/>
      <c r="E75" s="13"/>
      <c r="F75" s="13"/>
    </row>
    <row r="76" spans="1:6" s="14" customFormat="1" ht="13.5">
      <c r="A76" s="15"/>
      <c r="B76" s="16"/>
      <c r="C76" s="15"/>
      <c r="D76" s="15"/>
      <c r="E76" s="13"/>
      <c r="F76" s="13"/>
    </row>
    <row r="77" spans="1:6" s="14" customFormat="1" ht="13.5">
      <c r="A77" s="15"/>
      <c r="B77" s="16"/>
      <c r="C77" s="15"/>
      <c r="D77" s="15"/>
      <c r="E77" s="13"/>
      <c r="F77" s="13"/>
    </row>
    <row r="78" spans="1:6" s="14" customFormat="1" ht="13.5">
      <c r="A78" s="15"/>
      <c r="B78" s="16"/>
      <c r="C78" s="15"/>
      <c r="D78" s="15"/>
      <c r="E78" s="13"/>
      <c r="F78" s="13"/>
    </row>
    <row r="79" spans="1:6" s="14" customFormat="1" ht="13.5">
      <c r="A79" s="15"/>
      <c r="B79" s="16"/>
      <c r="C79" s="15"/>
      <c r="D79" s="15"/>
      <c r="E79" s="13"/>
      <c r="F79" s="13"/>
    </row>
    <row r="80" spans="1:6" s="14" customFormat="1" ht="13.5">
      <c r="A80" s="15"/>
      <c r="B80" s="16"/>
      <c r="C80" s="15"/>
      <c r="D80" s="15"/>
      <c r="E80" s="13"/>
      <c r="F80" s="13"/>
    </row>
    <row r="81" spans="1:6" s="14" customFormat="1" ht="13.5">
      <c r="A81" s="15"/>
      <c r="B81" s="16"/>
      <c r="C81" s="15"/>
      <c r="D81" s="15"/>
      <c r="E81" s="13"/>
      <c r="F81" s="13"/>
    </row>
    <row r="82" spans="1:6" s="14" customFormat="1" ht="13.5">
      <c r="A82" s="15"/>
      <c r="B82" s="16"/>
      <c r="C82" s="15"/>
      <c r="D82" s="15"/>
      <c r="E82" s="13"/>
      <c r="F82" s="13"/>
    </row>
    <row r="83" spans="1:6" s="14" customFormat="1" ht="13.5">
      <c r="A83" s="15"/>
      <c r="B83" s="16"/>
      <c r="C83" s="15"/>
      <c r="D83" s="15"/>
      <c r="E83" s="13"/>
      <c r="F83" s="13"/>
    </row>
    <row r="84" spans="1:6" s="14" customFormat="1" ht="13.5">
      <c r="A84" s="15"/>
      <c r="B84" s="16"/>
      <c r="C84" s="15"/>
      <c r="D84" s="15"/>
      <c r="E84" s="13"/>
      <c r="F84" s="13"/>
    </row>
    <row r="85" spans="1:6" s="14" customFormat="1" ht="13.5">
      <c r="A85" s="15"/>
      <c r="B85" s="16"/>
      <c r="C85" s="15"/>
      <c r="D85" s="15"/>
      <c r="E85" s="13"/>
      <c r="F85" s="13"/>
    </row>
    <row r="86" spans="1:6" s="14" customFormat="1" ht="13.5">
      <c r="A86" s="15"/>
      <c r="B86" s="16"/>
      <c r="C86" s="15"/>
      <c r="D86" s="15"/>
      <c r="E86" s="13"/>
      <c r="F86" s="13"/>
    </row>
    <row r="87" spans="1:6" s="14" customFormat="1" ht="13.5">
      <c r="A87" s="15"/>
      <c r="B87" s="16"/>
      <c r="C87" s="15"/>
      <c r="D87" s="15"/>
      <c r="E87" s="13"/>
      <c r="F87" s="13"/>
    </row>
    <row r="88" spans="1:6" s="14" customFormat="1" ht="13.5">
      <c r="A88" s="15"/>
      <c r="B88" s="16"/>
      <c r="C88" s="15"/>
      <c r="D88" s="15"/>
      <c r="E88" s="13"/>
      <c r="F88" s="13"/>
    </row>
    <row r="89" spans="1:6" s="14" customFormat="1" ht="13.5">
      <c r="A89" s="15"/>
      <c r="B89" s="16"/>
      <c r="C89" s="15"/>
      <c r="D89" s="15"/>
      <c r="E89" s="13"/>
      <c r="F89" s="13"/>
    </row>
    <row r="90" ht="13.5">
      <c r="B90" s="8"/>
    </row>
    <row r="91" ht="13.5">
      <c r="B91" s="8"/>
    </row>
    <row r="92" ht="13.5">
      <c r="B92" s="8"/>
    </row>
    <row r="93" ht="13.5">
      <c r="B93" s="8"/>
    </row>
    <row r="94" ht="13.5">
      <c r="B94" s="8"/>
    </row>
    <row r="95" ht="13.5">
      <c r="B95" s="8"/>
    </row>
    <row r="96" ht="13.5">
      <c r="B96" s="8"/>
    </row>
    <row r="97" ht="13.5">
      <c r="B97" s="8"/>
    </row>
  </sheetData>
  <sheetProtection/>
  <mergeCells count="3">
    <mergeCell ref="A4:E4"/>
    <mergeCell ref="B2:F3"/>
    <mergeCell ref="B1:F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46.125" style="0" customWidth="1"/>
    <col min="2" max="2" width="7.625" style="0" customWidth="1"/>
    <col min="3" max="3" width="7.875" style="0" customWidth="1"/>
    <col min="4" max="4" width="11.00390625" style="0" customWidth="1"/>
    <col min="5" max="5" width="6.625" style="0" customWidth="1"/>
    <col min="6" max="6" width="14.125" style="0" customWidth="1"/>
    <col min="7" max="7" width="15.125" style="0" customWidth="1"/>
    <col min="8" max="8" width="17.625" style="0" customWidth="1"/>
  </cols>
  <sheetData>
    <row r="1" spans="4:9" ht="15" customHeight="1">
      <c r="D1" s="43" t="s">
        <v>45</v>
      </c>
      <c r="E1" s="43"/>
      <c r="F1" s="43"/>
      <c r="G1" s="43"/>
      <c r="H1" s="43"/>
      <c r="I1" s="43"/>
    </row>
    <row r="2" spans="1:9" ht="49.5" customHeight="1">
      <c r="A2" s="26"/>
      <c r="B2" s="26"/>
      <c r="C2" s="26"/>
      <c r="D2" s="133" t="str">
        <f>'Источники деф.бюд.'!$C$2</f>
        <v>к Решению Собрания представителей городского поселения Рощинский от 25.04.2016 года № 44 "Об утверждении отчета об исполнении бюджета городского поселения Рощинский за  2015 год"</v>
      </c>
      <c r="E2" s="133"/>
      <c r="F2" s="133"/>
      <c r="G2" s="133"/>
      <c r="H2" s="133"/>
      <c r="I2" s="133"/>
    </row>
    <row r="3" spans="1:7" ht="15" customHeight="1" hidden="1">
      <c r="A3" s="26"/>
      <c r="B3" s="26"/>
      <c r="C3" s="26"/>
      <c r="D3" s="26"/>
      <c r="E3" s="26"/>
      <c r="F3" s="26"/>
      <c r="G3" s="26"/>
    </row>
    <row r="4" spans="1:8" ht="33.75" customHeight="1">
      <c r="A4" s="135" t="s">
        <v>59</v>
      </c>
      <c r="B4" s="132" t="s">
        <v>58</v>
      </c>
      <c r="C4" s="132"/>
      <c r="D4" s="132"/>
      <c r="E4" s="132"/>
      <c r="F4" s="136" t="s">
        <v>15</v>
      </c>
      <c r="G4" s="136" t="s">
        <v>12</v>
      </c>
      <c r="H4" s="134" t="s">
        <v>42</v>
      </c>
    </row>
    <row r="5" spans="1:8" s="27" customFormat="1" ht="83.25" customHeight="1">
      <c r="A5" s="135"/>
      <c r="B5" s="59" t="s">
        <v>60</v>
      </c>
      <c r="C5" s="60" t="s">
        <v>61</v>
      </c>
      <c r="D5" s="60" t="s">
        <v>62</v>
      </c>
      <c r="E5" s="59" t="s">
        <v>63</v>
      </c>
      <c r="F5" s="137"/>
      <c r="G5" s="137"/>
      <c r="H5" s="134"/>
    </row>
    <row r="6" spans="1:8" s="6" customFormat="1" ht="13.5">
      <c r="A6" s="61"/>
      <c r="B6" s="61"/>
      <c r="C6" s="61"/>
      <c r="D6" s="61"/>
      <c r="E6" s="61"/>
      <c r="F6" s="53">
        <f>F7+F40+F48+F51+F56+F61+F66+F74</f>
        <v>39516.54000000001</v>
      </c>
      <c r="G6" s="48">
        <f>G7+G40+G48+G51+G56+G61+G66+G74</f>
        <v>29773.5</v>
      </c>
      <c r="H6" s="55">
        <f>F6-G6</f>
        <v>9743.040000000008</v>
      </c>
    </row>
    <row r="7" spans="1:8" s="6" customFormat="1" ht="13.5">
      <c r="A7" s="99" t="s">
        <v>48</v>
      </c>
      <c r="B7" s="100">
        <v>1</v>
      </c>
      <c r="C7" s="100"/>
      <c r="D7" s="101"/>
      <c r="E7" s="102"/>
      <c r="F7" s="103">
        <f>F8+F12+F19+F32+F36</f>
        <v>18344.54</v>
      </c>
      <c r="G7" s="103">
        <f>G8+G12+G19+G36</f>
        <v>8846.4</v>
      </c>
      <c r="H7" s="103">
        <f>F7-G7</f>
        <v>9498.140000000001</v>
      </c>
    </row>
    <row r="8" spans="1:8" ht="54" customHeight="1">
      <c r="A8" s="90" t="s">
        <v>64</v>
      </c>
      <c r="B8" s="104">
        <v>1</v>
      </c>
      <c r="C8" s="104">
        <v>2</v>
      </c>
      <c r="D8" s="105"/>
      <c r="E8" s="106"/>
      <c r="F8" s="46">
        <f>F9</f>
        <v>1406.34</v>
      </c>
      <c r="G8" s="46">
        <f>G9</f>
        <v>1404.7</v>
      </c>
      <c r="H8" s="46">
        <f>F8-G8</f>
        <v>1.6399999999998727</v>
      </c>
    </row>
    <row r="9" spans="1:8" ht="13.5">
      <c r="A9" s="58" t="s">
        <v>16</v>
      </c>
      <c r="B9" s="62">
        <v>1</v>
      </c>
      <c r="C9" s="62">
        <v>2</v>
      </c>
      <c r="D9" s="63" t="s">
        <v>127</v>
      </c>
      <c r="E9" s="64"/>
      <c r="F9" s="88">
        <f>F10</f>
        <v>1406.34</v>
      </c>
      <c r="G9" s="88">
        <f>G10</f>
        <v>1404.7</v>
      </c>
      <c r="H9" s="89">
        <f aca="true" t="shared" si="0" ref="H9:H70">F9-G9</f>
        <v>1.6399999999998727</v>
      </c>
    </row>
    <row r="10" spans="1:8" ht="69">
      <c r="A10" s="58" t="s">
        <v>55</v>
      </c>
      <c r="B10" s="62">
        <v>1</v>
      </c>
      <c r="C10" s="62">
        <v>2</v>
      </c>
      <c r="D10" s="63" t="s">
        <v>127</v>
      </c>
      <c r="E10" s="64">
        <v>100</v>
      </c>
      <c r="F10" s="87">
        <f>11:11</f>
        <v>1406.34</v>
      </c>
      <c r="G10" s="87">
        <f>11:11</f>
        <v>1404.7</v>
      </c>
      <c r="H10" s="89">
        <f t="shared" si="0"/>
        <v>1.6399999999998727</v>
      </c>
    </row>
    <row r="11" spans="1:9" ht="44.25" customHeight="1">
      <c r="A11" s="58" t="s">
        <v>65</v>
      </c>
      <c r="B11" s="62">
        <v>1</v>
      </c>
      <c r="C11" s="62">
        <v>2</v>
      </c>
      <c r="D11" s="63" t="s">
        <v>127</v>
      </c>
      <c r="E11" s="64">
        <v>120</v>
      </c>
      <c r="F11" s="87">
        <v>1406.34</v>
      </c>
      <c r="G11" s="87">
        <v>1404.7</v>
      </c>
      <c r="H11" s="87">
        <f>F11-G11</f>
        <v>1.6399999999998727</v>
      </c>
      <c r="I11" s="14"/>
    </row>
    <row r="12" spans="1:8" ht="74.25" customHeight="1">
      <c r="A12" s="69" t="s">
        <v>67</v>
      </c>
      <c r="B12" s="70">
        <v>1</v>
      </c>
      <c r="C12" s="70">
        <v>3</v>
      </c>
      <c r="D12" s="63" t="s">
        <v>127</v>
      </c>
      <c r="E12" s="72"/>
      <c r="F12" s="88">
        <f>F13+F16</f>
        <v>1271.1999999999998</v>
      </c>
      <c r="G12" s="88">
        <f>G13+G16</f>
        <v>1000.2</v>
      </c>
      <c r="H12" s="88">
        <f t="shared" si="0"/>
        <v>270.9999999999998</v>
      </c>
    </row>
    <row r="13" spans="1:8" ht="27">
      <c r="A13" s="58" t="s">
        <v>68</v>
      </c>
      <c r="B13" s="62">
        <v>1</v>
      </c>
      <c r="C13" s="62">
        <v>3</v>
      </c>
      <c r="D13" s="63" t="s">
        <v>127</v>
      </c>
      <c r="E13" s="64"/>
      <c r="F13" s="87">
        <f>F14</f>
        <v>976.3</v>
      </c>
      <c r="G13" s="89">
        <f>G14</f>
        <v>770.1</v>
      </c>
      <c r="H13" s="89">
        <f t="shared" si="0"/>
        <v>206.19999999999993</v>
      </c>
    </row>
    <row r="14" spans="1:8" ht="69">
      <c r="A14" s="58" t="s">
        <v>55</v>
      </c>
      <c r="B14" s="62">
        <v>1</v>
      </c>
      <c r="C14" s="62">
        <v>3</v>
      </c>
      <c r="D14" s="63" t="s">
        <v>127</v>
      </c>
      <c r="E14" s="64">
        <v>100</v>
      </c>
      <c r="F14" s="87">
        <f>F15</f>
        <v>976.3</v>
      </c>
      <c r="G14" s="88">
        <v>770.1</v>
      </c>
      <c r="H14" s="89">
        <f t="shared" si="0"/>
        <v>206.19999999999993</v>
      </c>
    </row>
    <row r="15" spans="1:8" ht="56.25" customHeight="1">
      <c r="A15" s="58" t="s">
        <v>69</v>
      </c>
      <c r="B15" s="62">
        <v>1</v>
      </c>
      <c r="C15" s="62">
        <v>3</v>
      </c>
      <c r="D15" s="63" t="s">
        <v>127</v>
      </c>
      <c r="E15" s="64">
        <v>120</v>
      </c>
      <c r="F15" s="87">
        <v>976.3</v>
      </c>
      <c r="G15" s="87">
        <v>770.1</v>
      </c>
      <c r="H15" s="87">
        <f>F15-G15</f>
        <v>206.19999999999993</v>
      </c>
    </row>
    <row r="16" spans="1:8" ht="27">
      <c r="A16" s="58" t="s">
        <v>57</v>
      </c>
      <c r="B16" s="62">
        <v>1</v>
      </c>
      <c r="C16" s="62">
        <v>3</v>
      </c>
      <c r="D16" s="63" t="s">
        <v>127</v>
      </c>
      <c r="E16" s="64"/>
      <c r="F16" s="88">
        <f>F17</f>
        <v>294.9</v>
      </c>
      <c r="G16" s="88">
        <f>G17</f>
        <v>230.1</v>
      </c>
      <c r="H16" s="89">
        <v>64.7</v>
      </c>
    </row>
    <row r="17" spans="1:8" ht="69">
      <c r="A17" s="58" t="s">
        <v>55</v>
      </c>
      <c r="B17" s="62">
        <v>1</v>
      </c>
      <c r="C17" s="62">
        <v>3</v>
      </c>
      <c r="D17" s="63" t="s">
        <v>127</v>
      </c>
      <c r="E17" s="64">
        <v>100</v>
      </c>
      <c r="F17" s="87">
        <f>F18</f>
        <v>294.9</v>
      </c>
      <c r="G17" s="87">
        <f>G18</f>
        <v>230.1</v>
      </c>
      <c r="H17" s="87">
        <v>64.7</v>
      </c>
    </row>
    <row r="18" spans="1:8" ht="49.5" customHeight="1">
      <c r="A18" s="58" t="s">
        <v>65</v>
      </c>
      <c r="B18" s="62">
        <v>1</v>
      </c>
      <c r="C18" s="62">
        <v>3</v>
      </c>
      <c r="D18" s="63" t="s">
        <v>127</v>
      </c>
      <c r="E18" s="64">
        <v>120</v>
      </c>
      <c r="F18" s="87">
        <v>294.9</v>
      </c>
      <c r="G18" s="89">
        <v>230.1</v>
      </c>
      <c r="H18" s="89">
        <v>64.7</v>
      </c>
    </row>
    <row r="19" spans="1:8" ht="72" customHeight="1">
      <c r="A19" s="69" t="s">
        <v>70</v>
      </c>
      <c r="B19" s="70">
        <v>1</v>
      </c>
      <c r="C19" s="70">
        <v>4</v>
      </c>
      <c r="D19" s="63" t="s">
        <v>127</v>
      </c>
      <c r="E19" s="72"/>
      <c r="F19" s="88">
        <f>F20</f>
        <v>6461.5</v>
      </c>
      <c r="G19" s="88">
        <f>G20</f>
        <v>6353.599999999999</v>
      </c>
      <c r="H19" s="88">
        <f>F19-G19</f>
        <v>107.90000000000055</v>
      </c>
    </row>
    <row r="20" spans="1:8" ht="38.25" customHeight="1">
      <c r="A20" s="58" t="s">
        <v>56</v>
      </c>
      <c r="B20" s="62">
        <v>1</v>
      </c>
      <c r="C20" s="62">
        <v>4</v>
      </c>
      <c r="D20" s="63" t="s">
        <v>127</v>
      </c>
      <c r="E20" s="64"/>
      <c r="F20" s="87">
        <f>F21+F25+F27</f>
        <v>6461.5</v>
      </c>
      <c r="G20" s="87">
        <f>G21+G25+G27</f>
        <v>6353.599999999999</v>
      </c>
      <c r="H20" s="87">
        <f>F20-G20</f>
        <v>107.90000000000055</v>
      </c>
    </row>
    <row r="21" spans="1:8" ht="69">
      <c r="A21" s="58" t="s">
        <v>55</v>
      </c>
      <c r="B21" s="62">
        <v>1</v>
      </c>
      <c r="C21" s="62">
        <v>4</v>
      </c>
      <c r="D21" s="63" t="s">
        <v>127</v>
      </c>
      <c r="E21" s="64">
        <v>100</v>
      </c>
      <c r="F21" s="87">
        <f>F22</f>
        <v>5336.3</v>
      </c>
      <c r="G21" s="87">
        <f>G22</f>
        <v>5247.4</v>
      </c>
      <c r="H21" s="89">
        <f t="shared" si="0"/>
        <v>88.90000000000055</v>
      </c>
    </row>
    <row r="22" spans="1:8" ht="30" customHeight="1">
      <c r="A22" s="58" t="s">
        <v>65</v>
      </c>
      <c r="B22" s="62">
        <v>1</v>
      </c>
      <c r="C22" s="62">
        <v>4</v>
      </c>
      <c r="D22" s="63" t="s">
        <v>127</v>
      </c>
      <c r="E22" s="64">
        <v>120</v>
      </c>
      <c r="F22" s="88">
        <v>5336.3</v>
      </c>
      <c r="G22" s="88">
        <f>G23+G24</f>
        <v>5247.4</v>
      </c>
      <c r="H22" s="89">
        <f t="shared" si="0"/>
        <v>88.90000000000055</v>
      </c>
    </row>
    <row r="23" spans="1:8" ht="61.5" customHeight="1">
      <c r="A23" s="58" t="s">
        <v>66</v>
      </c>
      <c r="B23" s="62">
        <v>1</v>
      </c>
      <c r="C23" s="62">
        <v>4</v>
      </c>
      <c r="D23" s="63" t="s">
        <v>127</v>
      </c>
      <c r="E23" s="64">
        <v>121</v>
      </c>
      <c r="F23" s="88">
        <v>5336.3</v>
      </c>
      <c r="G23" s="88">
        <v>5247.4</v>
      </c>
      <c r="H23" s="88">
        <f>F23-G23</f>
        <v>88.90000000000055</v>
      </c>
    </row>
    <row r="24" spans="1:8" ht="58.5" customHeight="1">
      <c r="A24" s="58" t="s">
        <v>71</v>
      </c>
      <c r="B24" s="62">
        <v>1</v>
      </c>
      <c r="C24" s="62">
        <v>4</v>
      </c>
      <c r="D24" s="63" t="s">
        <v>127</v>
      </c>
      <c r="E24" s="64">
        <v>122</v>
      </c>
      <c r="F24" s="91">
        <v>0</v>
      </c>
      <c r="G24" s="87">
        <v>0</v>
      </c>
      <c r="H24" s="87">
        <f t="shared" si="0"/>
        <v>0</v>
      </c>
    </row>
    <row r="25" spans="1:8" ht="42.75" customHeight="1">
      <c r="A25" s="69" t="s">
        <v>72</v>
      </c>
      <c r="B25" s="70">
        <v>1</v>
      </c>
      <c r="C25" s="70">
        <v>4</v>
      </c>
      <c r="D25" s="128" t="s">
        <v>127</v>
      </c>
      <c r="E25" s="72">
        <v>200</v>
      </c>
      <c r="F25" s="88">
        <f>F26</f>
        <v>1042.3</v>
      </c>
      <c r="G25" s="88">
        <f>G26</f>
        <v>1023.3</v>
      </c>
      <c r="H25" s="88">
        <f>H26</f>
        <v>19</v>
      </c>
    </row>
    <row r="26" spans="1:8" ht="56.25" customHeight="1">
      <c r="A26" s="58" t="s">
        <v>73</v>
      </c>
      <c r="B26" s="62">
        <v>1</v>
      </c>
      <c r="C26" s="62">
        <v>4</v>
      </c>
      <c r="D26" s="63" t="s">
        <v>127</v>
      </c>
      <c r="E26" s="64">
        <v>240</v>
      </c>
      <c r="F26" s="88">
        <v>1042.3</v>
      </c>
      <c r="G26" s="89">
        <v>1023.3</v>
      </c>
      <c r="H26" s="89">
        <f>F26-G26</f>
        <v>19</v>
      </c>
    </row>
    <row r="27" spans="1:8" ht="25.5" customHeight="1">
      <c r="A27" s="69" t="s">
        <v>74</v>
      </c>
      <c r="B27" s="70">
        <v>1</v>
      </c>
      <c r="C27" s="70">
        <v>4</v>
      </c>
      <c r="D27" s="128" t="s">
        <v>127</v>
      </c>
      <c r="E27" s="72">
        <v>800</v>
      </c>
      <c r="F27" s="88">
        <f>F28</f>
        <v>82.89999999999999</v>
      </c>
      <c r="G27" s="88">
        <f>G28</f>
        <v>82.89999999999999</v>
      </c>
      <c r="H27" s="88">
        <f t="shared" si="0"/>
        <v>0</v>
      </c>
    </row>
    <row r="28" spans="1:8" ht="27.75" customHeight="1">
      <c r="A28" s="58" t="s">
        <v>75</v>
      </c>
      <c r="B28" s="62">
        <v>1</v>
      </c>
      <c r="C28" s="62">
        <v>4</v>
      </c>
      <c r="D28" s="63" t="s">
        <v>127</v>
      </c>
      <c r="E28" s="64">
        <v>850</v>
      </c>
      <c r="F28" s="88">
        <f>F31+F30+F29</f>
        <v>82.89999999999999</v>
      </c>
      <c r="G28" s="88">
        <f>G31+G30+G29</f>
        <v>82.89999999999999</v>
      </c>
      <c r="H28" s="89">
        <f t="shared" si="0"/>
        <v>0</v>
      </c>
    </row>
    <row r="29" spans="1:8" ht="39" customHeight="1">
      <c r="A29" s="58" t="s">
        <v>76</v>
      </c>
      <c r="B29" s="62">
        <v>1</v>
      </c>
      <c r="C29" s="62">
        <v>4</v>
      </c>
      <c r="D29" s="63" t="s">
        <v>127</v>
      </c>
      <c r="E29" s="64">
        <v>851</v>
      </c>
      <c r="F29" s="88">
        <v>68.6</v>
      </c>
      <c r="G29" s="89">
        <v>68.6</v>
      </c>
      <c r="H29" s="89">
        <f t="shared" si="0"/>
        <v>0</v>
      </c>
    </row>
    <row r="30" spans="1:8" ht="39" customHeight="1">
      <c r="A30" s="58" t="s">
        <v>129</v>
      </c>
      <c r="B30" s="62">
        <v>1</v>
      </c>
      <c r="C30" s="62">
        <v>4</v>
      </c>
      <c r="D30" s="63" t="s">
        <v>127</v>
      </c>
      <c r="E30" s="64">
        <v>852</v>
      </c>
      <c r="F30" s="88">
        <v>14</v>
      </c>
      <c r="G30" s="89">
        <v>14</v>
      </c>
      <c r="H30" s="89">
        <f t="shared" si="0"/>
        <v>0</v>
      </c>
    </row>
    <row r="31" spans="1:8" ht="39" customHeight="1">
      <c r="A31" s="58" t="s">
        <v>128</v>
      </c>
      <c r="B31" s="62">
        <v>1</v>
      </c>
      <c r="C31" s="62">
        <v>4</v>
      </c>
      <c r="D31" s="63" t="s">
        <v>127</v>
      </c>
      <c r="E31" s="64">
        <v>853</v>
      </c>
      <c r="F31" s="88">
        <v>0.3</v>
      </c>
      <c r="G31" s="89">
        <v>0.3</v>
      </c>
      <c r="H31" s="89">
        <f t="shared" si="0"/>
        <v>0</v>
      </c>
    </row>
    <row r="32" spans="1:8" ht="13.5">
      <c r="A32" s="69" t="s">
        <v>17</v>
      </c>
      <c r="B32" s="70">
        <v>1</v>
      </c>
      <c r="C32" s="70">
        <v>11</v>
      </c>
      <c r="D32" s="71"/>
      <c r="E32" s="72"/>
      <c r="F32" s="47">
        <f aca="true" t="shared" si="1" ref="F32:G34">F33</f>
        <v>250</v>
      </c>
      <c r="G32" s="47">
        <f t="shared" si="1"/>
        <v>0</v>
      </c>
      <c r="H32" s="47">
        <f t="shared" si="0"/>
        <v>250</v>
      </c>
    </row>
    <row r="33" spans="1:8" ht="27" customHeight="1">
      <c r="A33" s="58" t="s">
        <v>77</v>
      </c>
      <c r="B33" s="62">
        <v>1</v>
      </c>
      <c r="C33" s="62">
        <v>11</v>
      </c>
      <c r="D33" s="63" t="s">
        <v>127</v>
      </c>
      <c r="E33" s="64"/>
      <c r="F33" s="46">
        <f t="shared" si="1"/>
        <v>250</v>
      </c>
      <c r="G33" s="57">
        <f t="shared" si="1"/>
        <v>0</v>
      </c>
      <c r="H33" s="57">
        <f t="shared" si="0"/>
        <v>250</v>
      </c>
    </row>
    <row r="34" spans="1:8" ht="13.5">
      <c r="A34" s="58" t="s">
        <v>74</v>
      </c>
      <c r="B34" s="62">
        <v>1</v>
      </c>
      <c r="C34" s="62">
        <v>11</v>
      </c>
      <c r="D34" s="63" t="s">
        <v>127</v>
      </c>
      <c r="E34" s="64">
        <v>800</v>
      </c>
      <c r="F34" s="46">
        <f t="shared" si="1"/>
        <v>250</v>
      </c>
      <c r="G34" s="46">
        <f t="shared" si="1"/>
        <v>0</v>
      </c>
      <c r="H34" s="57">
        <f t="shared" si="0"/>
        <v>250</v>
      </c>
    </row>
    <row r="35" spans="1:8" ht="13.5">
      <c r="A35" s="58" t="s">
        <v>78</v>
      </c>
      <c r="B35" s="62">
        <v>1</v>
      </c>
      <c r="C35" s="62">
        <v>11</v>
      </c>
      <c r="D35" s="63" t="s">
        <v>127</v>
      </c>
      <c r="E35" s="64">
        <v>870</v>
      </c>
      <c r="F35" s="46">
        <v>250</v>
      </c>
      <c r="G35" s="46">
        <v>0</v>
      </c>
      <c r="H35" s="46">
        <f>F35-G35</f>
        <v>250</v>
      </c>
    </row>
    <row r="36" spans="1:8" ht="27">
      <c r="A36" s="69" t="s">
        <v>130</v>
      </c>
      <c r="B36" s="70">
        <v>1</v>
      </c>
      <c r="C36" s="70">
        <v>13</v>
      </c>
      <c r="D36" s="128"/>
      <c r="E36" s="72"/>
      <c r="F36" s="47">
        <f>F37+F38</f>
        <v>8955.5</v>
      </c>
      <c r="G36" s="47">
        <f>G37+G38</f>
        <v>87.9</v>
      </c>
      <c r="H36" s="47">
        <f>F36-G36</f>
        <v>8867.6</v>
      </c>
    </row>
    <row r="37" spans="1:8" ht="27">
      <c r="A37" s="69" t="s">
        <v>72</v>
      </c>
      <c r="B37" s="70">
        <v>1</v>
      </c>
      <c r="C37" s="70">
        <v>13</v>
      </c>
      <c r="D37" s="128" t="s">
        <v>127</v>
      </c>
      <c r="E37" s="72">
        <v>200</v>
      </c>
      <c r="F37" s="47">
        <v>8949.5</v>
      </c>
      <c r="G37" s="47">
        <v>81.9</v>
      </c>
      <c r="H37" s="47">
        <f>F37-G37</f>
        <v>8867.6</v>
      </c>
    </row>
    <row r="38" spans="1:8" ht="13.5">
      <c r="A38" s="58" t="s">
        <v>131</v>
      </c>
      <c r="B38" s="62">
        <v>1</v>
      </c>
      <c r="C38" s="62">
        <v>13</v>
      </c>
      <c r="D38" s="63" t="s">
        <v>127</v>
      </c>
      <c r="E38" s="64">
        <v>500</v>
      </c>
      <c r="F38" s="46">
        <f>F39</f>
        <v>6</v>
      </c>
      <c r="G38" s="46">
        <f>G39</f>
        <v>6</v>
      </c>
      <c r="H38" s="89">
        <f t="shared" si="0"/>
        <v>0</v>
      </c>
    </row>
    <row r="39" spans="1:8" ht="13.5">
      <c r="A39" s="58" t="s">
        <v>132</v>
      </c>
      <c r="B39" s="62">
        <v>1</v>
      </c>
      <c r="C39" s="62">
        <v>13</v>
      </c>
      <c r="D39" s="63" t="s">
        <v>127</v>
      </c>
      <c r="E39" s="64">
        <v>540</v>
      </c>
      <c r="F39" s="46">
        <v>6</v>
      </c>
      <c r="G39" s="46">
        <v>6</v>
      </c>
      <c r="H39" s="89">
        <f t="shared" si="0"/>
        <v>0</v>
      </c>
    </row>
    <row r="40" spans="1:8" ht="13.5">
      <c r="A40" s="107" t="s">
        <v>47</v>
      </c>
      <c r="B40" s="84">
        <v>2</v>
      </c>
      <c r="C40" s="84"/>
      <c r="D40" s="85"/>
      <c r="E40" s="86"/>
      <c r="F40" s="103">
        <f>F41</f>
        <v>339.4</v>
      </c>
      <c r="G40" s="103">
        <f>G41</f>
        <v>339.4</v>
      </c>
      <c r="H40" s="103">
        <f t="shared" si="0"/>
        <v>0</v>
      </c>
    </row>
    <row r="41" spans="1:8" ht="33" customHeight="1">
      <c r="A41" s="65" t="s">
        <v>79</v>
      </c>
      <c r="B41" s="66">
        <v>2</v>
      </c>
      <c r="C41" s="66">
        <v>3</v>
      </c>
      <c r="D41" s="67"/>
      <c r="E41" s="68"/>
      <c r="F41" s="87">
        <f>F42</f>
        <v>339.4</v>
      </c>
      <c r="G41" s="89">
        <f>G42</f>
        <v>339.4</v>
      </c>
      <c r="H41" s="89">
        <f t="shared" si="0"/>
        <v>0</v>
      </c>
    </row>
    <row r="42" spans="1:8" ht="41.25">
      <c r="A42" s="69" t="s">
        <v>18</v>
      </c>
      <c r="B42" s="70">
        <v>2</v>
      </c>
      <c r="C42" s="70">
        <v>3</v>
      </c>
      <c r="D42" s="63" t="s">
        <v>127</v>
      </c>
      <c r="E42" s="72"/>
      <c r="F42" s="87">
        <f>F43+F46</f>
        <v>339.4</v>
      </c>
      <c r="G42" s="87">
        <f>G43+G46</f>
        <v>339.4</v>
      </c>
      <c r="H42" s="89">
        <f t="shared" si="0"/>
        <v>0</v>
      </c>
    </row>
    <row r="43" spans="1:8" ht="27">
      <c r="A43" s="58" t="s">
        <v>65</v>
      </c>
      <c r="B43" s="70">
        <v>2</v>
      </c>
      <c r="C43" s="70">
        <v>3</v>
      </c>
      <c r="D43" s="63" t="s">
        <v>127</v>
      </c>
      <c r="E43" s="72">
        <v>120</v>
      </c>
      <c r="F43" s="87">
        <f>F44+F45</f>
        <v>294.9</v>
      </c>
      <c r="G43" s="87">
        <f>G44+G45</f>
        <v>294.9</v>
      </c>
      <c r="H43" s="89">
        <f t="shared" si="0"/>
        <v>0</v>
      </c>
    </row>
    <row r="44" spans="1:8" ht="57" customHeight="1">
      <c r="A44" s="58" t="s">
        <v>66</v>
      </c>
      <c r="B44" s="70">
        <v>2</v>
      </c>
      <c r="C44" s="70">
        <v>3</v>
      </c>
      <c r="D44" s="63" t="s">
        <v>127</v>
      </c>
      <c r="E44" s="72">
        <v>121</v>
      </c>
      <c r="F44" s="88">
        <v>292.2</v>
      </c>
      <c r="G44" s="89">
        <v>292.2</v>
      </c>
      <c r="H44" s="89">
        <f t="shared" si="0"/>
        <v>0</v>
      </c>
    </row>
    <row r="45" spans="1:8" ht="66.75" customHeight="1">
      <c r="A45" s="58" t="s">
        <v>71</v>
      </c>
      <c r="B45" s="70">
        <v>2</v>
      </c>
      <c r="C45" s="70">
        <v>3</v>
      </c>
      <c r="D45" s="63" t="s">
        <v>127</v>
      </c>
      <c r="E45" s="72">
        <v>122</v>
      </c>
      <c r="F45" s="87">
        <v>2.7</v>
      </c>
      <c r="G45" s="89">
        <v>2.7</v>
      </c>
      <c r="H45" s="89">
        <f t="shared" si="0"/>
        <v>0</v>
      </c>
    </row>
    <row r="46" spans="1:8" ht="27">
      <c r="A46" s="58" t="s">
        <v>72</v>
      </c>
      <c r="B46" s="70">
        <v>2</v>
      </c>
      <c r="C46" s="70">
        <v>3</v>
      </c>
      <c r="D46" s="63" t="s">
        <v>127</v>
      </c>
      <c r="E46" s="64">
        <v>200</v>
      </c>
      <c r="F46" s="87">
        <f>F47</f>
        <v>44.5</v>
      </c>
      <c r="G46" s="87">
        <f>G47</f>
        <v>44.5</v>
      </c>
      <c r="H46" s="89">
        <f t="shared" si="0"/>
        <v>0</v>
      </c>
    </row>
    <row r="47" spans="1:8" ht="43.5" customHeight="1">
      <c r="A47" s="58" t="s">
        <v>73</v>
      </c>
      <c r="B47" s="70">
        <v>2</v>
      </c>
      <c r="C47" s="70">
        <v>3</v>
      </c>
      <c r="D47" s="63" t="s">
        <v>127</v>
      </c>
      <c r="E47" s="64">
        <v>240</v>
      </c>
      <c r="F47" s="46">
        <v>44.5</v>
      </c>
      <c r="G47" s="57">
        <v>44.5</v>
      </c>
      <c r="H47" s="57">
        <f t="shared" si="0"/>
        <v>0</v>
      </c>
    </row>
    <row r="48" spans="1:8" ht="25.5" customHeight="1">
      <c r="A48" s="123" t="s">
        <v>133</v>
      </c>
      <c r="B48" s="126">
        <v>3</v>
      </c>
      <c r="C48" s="126"/>
      <c r="D48" s="124"/>
      <c r="E48" s="125"/>
      <c r="F48" s="127">
        <f>F49</f>
        <v>92.9</v>
      </c>
      <c r="G48" s="127">
        <f>G49</f>
        <v>92.9</v>
      </c>
      <c r="H48" s="127">
        <f t="shared" si="0"/>
        <v>0</v>
      </c>
    </row>
    <row r="49" spans="1:8" ht="35.25" customHeight="1">
      <c r="A49" s="58" t="s">
        <v>134</v>
      </c>
      <c r="B49" s="70">
        <v>3</v>
      </c>
      <c r="C49" s="70">
        <v>14</v>
      </c>
      <c r="D49" s="63" t="s">
        <v>127</v>
      </c>
      <c r="E49" s="64">
        <v>100</v>
      </c>
      <c r="F49" s="46">
        <f>F50</f>
        <v>92.9</v>
      </c>
      <c r="G49" s="57">
        <f>G50</f>
        <v>92.9</v>
      </c>
      <c r="H49" s="57">
        <f t="shared" si="0"/>
        <v>0</v>
      </c>
    </row>
    <row r="50" spans="1:8" ht="30" customHeight="1">
      <c r="A50" s="58" t="s">
        <v>69</v>
      </c>
      <c r="B50" s="70">
        <v>3</v>
      </c>
      <c r="C50" s="70">
        <v>14</v>
      </c>
      <c r="D50" s="63" t="s">
        <v>127</v>
      </c>
      <c r="E50" s="64">
        <v>120</v>
      </c>
      <c r="F50" s="46">
        <v>92.9</v>
      </c>
      <c r="G50" s="57">
        <v>92.9</v>
      </c>
      <c r="H50" s="57">
        <f t="shared" si="0"/>
        <v>0</v>
      </c>
    </row>
    <row r="51" spans="1:8" ht="13.5">
      <c r="A51" s="108" t="s">
        <v>49</v>
      </c>
      <c r="B51" s="109">
        <v>4</v>
      </c>
      <c r="C51" s="109"/>
      <c r="D51" s="110"/>
      <c r="E51" s="111"/>
      <c r="F51" s="103">
        <f aca="true" t="shared" si="2" ref="F51:G54">F52</f>
        <v>11.7</v>
      </c>
      <c r="G51" s="103">
        <f t="shared" si="2"/>
        <v>11.7</v>
      </c>
      <c r="H51" s="103">
        <f t="shared" si="0"/>
        <v>0</v>
      </c>
    </row>
    <row r="52" spans="1:8" ht="13.5">
      <c r="A52" s="69" t="s">
        <v>80</v>
      </c>
      <c r="B52" s="70">
        <v>4</v>
      </c>
      <c r="C52" s="70">
        <v>1</v>
      </c>
      <c r="D52" s="73"/>
      <c r="E52" s="72"/>
      <c r="F52" s="87">
        <f t="shared" si="2"/>
        <v>11.7</v>
      </c>
      <c r="G52" s="89">
        <f t="shared" si="2"/>
        <v>11.7</v>
      </c>
      <c r="H52" s="89">
        <f t="shared" si="0"/>
        <v>0</v>
      </c>
    </row>
    <row r="53" spans="1:8" ht="58.5" customHeight="1">
      <c r="A53" s="92" t="s">
        <v>19</v>
      </c>
      <c r="B53" s="70">
        <v>4</v>
      </c>
      <c r="C53" s="70">
        <v>1</v>
      </c>
      <c r="D53" s="63" t="s">
        <v>127</v>
      </c>
      <c r="E53" s="72"/>
      <c r="F53" s="87">
        <f t="shared" si="2"/>
        <v>11.7</v>
      </c>
      <c r="G53" s="87">
        <f t="shared" si="2"/>
        <v>11.7</v>
      </c>
      <c r="H53" s="89">
        <f t="shared" si="0"/>
        <v>0</v>
      </c>
    </row>
    <row r="54" spans="1:8" ht="46.5" customHeight="1">
      <c r="A54" s="93" t="s">
        <v>72</v>
      </c>
      <c r="B54" s="70">
        <v>4</v>
      </c>
      <c r="C54" s="70">
        <v>1</v>
      </c>
      <c r="D54" s="63" t="s">
        <v>143</v>
      </c>
      <c r="E54" s="72">
        <v>200</v>
      </c>
      <c r="F54" s="87">
        <f t="shared" si="2"/>
        <v>11.7</v>
      </c>
      <c r="G54" s="87">
        <f t="shared" si="2"/>
        <v>11.7</v>
      </c>
      <c r="H54" s="87">
        <f>F54-G54</f>
        <v>0</v>
      </c>
    </row>
    <row r="55" spans="1:8" ht="49.5" customHeight="1">
      <c r="A55" s="94" t="s">
        <v>73</v>
      </c>
      <c r="B55" s="70">
        <v>4</v>
      </c>
      <c r="C55" s="70">
        <v>1</v>
      </c>
      <c r="D55" s="63" t="s">
        <v>143</v>
      </c>
      <c r="E55" s="72">
        <v>240</v>
      </c>
      <c r="F55" s="87">
        <v>11.7</v>
      </c>
      <c r="G55" s="87">
        <v>11.7</v>
      </c>
      <c r="H55" s="87">
        <f>F55-G55</f>
        <v>0</v>
      </c>
    </row>
    <row r="56" spans="1:8" ht="33" customHeight="1">
      <c r="A56" s="112" t="s">
        <v>50</v>
      </c>
      <c r="B56" s="84">
        <v>5</v>
      </c>
      <c r="C56" s="84"/>
      <c r="D56" s="85"/>
      <c r="E56" s="86"/>
      <c r="F56" s="103">
        <f aca="true" t="shared" si="3" ref="F56:G58">F57</f>
        <v>9311</v>
      </c>
      <c r="G56" s="103">
        <f t="shared" si="3"/>
        <v>9311</v>
      </c>
      <c r="H56" s="103">
        <f t="shared" si="0"/>
        <v>0</v>
      </c>
    </row>
    <row r="57" spans="1:8" ht="13.5">
      <c r="A57" s="113" t="s">
        <v>81</v>
      </c>
      <c r="B57" s="114">
        <v>5</v>
      </c>
      <c r="C57" s="114">
        <v>3</v>
      </c>
      <c r="D57" s="115"/>
      <c r="E57" s="74"/>
      <c r="F57" s="87">
        <f>F58</f>
        <v>9311</v>
      </c>
      <c r="G57" s="89">
        <f>G58</f>
        <v>9311</v>
      </c>
      <c r="H57" s="89">
        <f>F57-G57</f>
        <v>0</v>
      </c>
    </row>
    <row r="58" spans="1:8" ht="69">
      <c r="A58" s="95" t="s">
        <v>82</v>
      </c>
      <c r="B58" s="75">
        <v>5</v>
      </c>
      <c r="C58" s="75">
        <v>3</v>
      </c>
      <c r="D58" s="76">
        <v>3100000</v>
      </c>
      <c r="E58" s="77"/>
      <c r="F58" s="87">
        <f t="shared" si="3"/>
        <v>9311</v>
      </c>
      <c r="G58" s="87">
        <f t="shared" si="3"/>
        <v>9311</v>
      </c>
      <c r="H58" s="87">
        <f>F58-G58</f>
        <v>0</v>
      </c>
    </row>
    <row r="59" spans="1:8" ht="27">
      <c r="A59" s="96" t="s">
        <v>72</v>
      </c>
      <c r="B59" s="75">
        <v>5</v>
      </c>
      <c r="C59" s="75">
        <v>3</v>
      </c>
      <c r="D59" s="76">
        <v>3100000</v>
      </c>
      <c r="E59" s="77">
        <v>200</v>
      </c>
      <c r="F59" s="87">
        <f>F60</f>
        <v>9311</v>
      </c>
      <c r="G59" s="87">
        <f>G60</f>
        <v>9311</v>
      </c>
      <c r="H59" s="87">
        <f t="shared" si="0"/>
        <v>0</v>
      </c>
    </row>
    <row r="60" spans="1:8" ht="41.25">
      <c r="A60" s="96" t="s">
        <v>73</v>
      </c>
      <c r="B60" s="75">
        <v>5</v>
      </c>
      <c r="C60" s="75">
        <v>3</v>
      </c>
      <c r="D60" s="76">
        <v>3100000</v>
      </c>
      <c r="E60" s="77">
        <v>240</v>
      </c>
      <c r="F60" s="87">
        <v>9311</v>
      </c>
      <c r="G60" s="87">
        <v>9311</v>
      </c>
      <c r="H60" s="87">
        <f t="shared" si="0"/>
        <v>0</v>
      </c>
    </row>
    <row r="61" spans="1:8" ht="13.5">
      <c r="A61" s="112" t="s">
        <v>51</v>
      </c>
      <c r="B61" s="84">
        <v>7</v>
      </c>
      <c r="C61" s="84"/>
      <c r="D61" s="85"/>
      <c r="E61" s="86"/>
      <c r="F61" s="103">
        <f>F62</f>
        <v>33.5</v>
      </c>
      <c r="G61" s="103">
        <f>G62</f>
        <v>33.5</v>
      </c>
      <c r="H61" s="103">
        <f t="shared" si="0"/>
        <v>0</v>
      </c>
    </row>
    <row r="62" spans="1:8" ht="13.5">
      <c r="A62" s="97" t="s">
        <v>83</v>
      </c>
      <c r="B62" s="78">
        <v>7</v>
      </c>
      <c r="C62" s="78">
        <v>7</v>
      </c>
      <c r="D62" s="79"/>
      <c r="E62" s="80"/>
      <c r="F62" s="87">
        <f>F63</f>
        <v>33.5</v>
      </c>
      <c r="G62" s="87">
        <f aca="true" t="shared" si="4" ref="F62:G64">G63</f>
        <v>33.5</v>
      </c>
      <c r="H62" s="87">
        <f>F62-G62</f>
        <v>0</v>
      </c>
    </row>
    <row r="63" spans="1:8" ht="54.75">
      <c r="A63" s="96" t="s">
        <v>84</v>
      </c>
      <c r="B63" s="66">
        <v>7</v>
      </c>
      <c r="C63" s="66">
        <v>7</v>
      </c>
      <c r="D63" s="76">
        <v>3200000</v>
      </c>
      <c r="E63" s="81"/>
      <c r="F63" s="87">
        <f>F64</f>
        <v>33.5</v>
      </c>
      <c r="G63" s="87">
        <f>G64</f>
        <v>33.5</v>
      </c>
      <c r="H63" s="87">
        <f t="shared" si="0"/>
        <v>0</v>
      </c>
    </row>
    <row r="64" spans="1:8" ht="27">
      <c r="A64" s="96" t="s">
        <v>72</v>
      </c>
      <c r="B64" s="66">
        <v>7</v>
      </c>
      <c r="C64" s="66">
        <v>7</v>
      </c>
      <c r="D64" s="76">
        <v>3200000</v>
      </c>
      <c r="E64" s="81">
        <v>200</v>
      </c>
      <c r="F64" s="87">
        <f t="shared" si="4"/>
        <v>33.5</v>
      </c>
      <c r="G64" s="87">
        <f t="shared" si="4"/>
        <v>33.5</v>
      </c>
      <c r="H64" s="87">
        <f t="shared" si="0"/>
        <v>0</v>
      </c>
    </row>
    <row r="65" spans="1:8" ht="41.25">
      <c r="A65" s="96" t="s">
        <v>73</v>
      </c>
      <c r="B65" s="66">
        <v>7</v>
      </c>
      <c r="C65" s="66">
        <v>7</v>
      </c>
      <c r="D65" s="76">
        <v>3200000</v>
      </c>
      <c r="E65" s="81">
        <v>240</v>
      </c>
      <c r="F65" s="87">
        <v>33.5</v>
      </c>
      <c r="G65" s="87">
        <v>33.5</v>
      </c>
      <c r="H65" s="87">
        <f t="shared" si="0"/>
        <v>0</v>
      </c>
    </row>
    <row r="66" spans="1:8" ht="13.5">
      <c r="A66" s="116" t="s">
        <v>52</v>
      </c>
      <c r="B66" s="109">
        <v>10</v>
      </c>
      <c r="C66" s="109"/>
      <c r="D66" s="110"/>
      <c r="E66" s="111"/>
      <c r="F66" s="103">
        <f>F69+F67</f>
        <v>5376</v>
      </c>
      <c r="G66" s="103">
        <f>G69+G67</f>
        <v>5131.099999999999</v>
      </c>
      <c r="H66" s="103">
        <f t="shared" si="0"/>
        <v>244.90000000000055</v>
      </c>
    </row>
    <row r="67" spans="1:8" ht="13.5">
      <c r="A67" s="93" t="s">
        <v>135</v>
      </c>
      <c r="B67" s="70">
        <v>10</v>
      </c>
      <c r="C67" s="70">
        <v>1</v>
      </c>
      <c r="D67" s="71">
        <v>90200000</v>
      </c>
      <c r="E67" s="72">
        <v>300</v>
      </c>
      <c r="F67" s="47">
        <f>F68</f>
        <v>7.7</v>
      </c>
      <c r="G67" s="47">
        <f>G68</f>
        <v>7.7</v>
      </c>
      <c r="H67" s="47"/>
    </row>
    <row r="68" spans="1:8" ht="27">
      <c r="A68" s="93" t="s">
        <v>136</v>
      </c>
      <c r="B68" s="70">
        <v>10</v>
      </c>
      <c r="C68" s="70">
        <v>1</v>
      </c>
      <c r="D68" s="71">
        <v>90200000</v>
      </c>
      <c r="E68" s="72">
        <v>320</v>
      </c>
      <c r="F68" s="47">
        <v>7.7</v>
      </c>
      <c r="G68" s="47">
        <v>7.7</v>
      </c>
      <c r="H68" s="47"/>
    </row>
    <row r="69" spans="1:8" ht="13.5">
      <c r="A69" s="93" t="s">
        <v>137</v>
      </c>
      <c r="B69" s="70">
        <v>10</v>
      </c>
      <c r="C69" s="70">
        <v>6</v>
      </c>
      <c r="D69" s="76">
        <v>3300000</v>
      </c>
      <c r="E69" s="72"/>
      <c r="F69" s="47">
        <f>F70</f>
        <v>5368.3</v>
      </c>
      <c r="G69" s="47">
        <f>G70</f>
        <v>5123.4</v>
      </c>
      <c r="H69" s="47">
        <f>F69-G69</f>
        <v>244.90000000000055</v>
      </c>
    </row>
    <row r="70" spans="1:8" ht="13.5">
      <c r="A70" s="98" t="s">
        <v>85</v>
      </c>
      <c r="B70" s="82">
        <v>10</v>
      </c>
      <c r="C70" s="82">
        <v>6</v>
      </c>
      <c r="D70" s="76">
        <v>3300000</v>
      </c>
      <c r="E70" s="83"/>
      <c r="F70" s="87">
        <f aca="true" t="shared" si="5" ref="F70:G72">F71</f>
        <v>5368.3</v>
      </c>
      <c r="G70" s="87">
        <f t="shared" si="5"/>
        <v>5123.4</v>
      </c>
      <c r="H70" s="87">
        <f t="shared" si="0"/>
        <v>244.90000000000055</v>
      </c>
    </row>
    <row r="71" spans="1:8" ht="54.75">
      <c r="A71" s="98" t="s">
        <v>96</v>
      </c>
      <c r="B71" s="82">
        <v>10</v>
      </c>
      <c r="C71" s="82">
        <v>6</v>
      </c>
      <c r="D71" s="76">
        <v>3300000</v>
      </c>
      <c r="E71" s="83"/>
      <c r="F71" s="87">
        <f t="shared" si="5"/>
        <v>5368.3</v>
      </c>
      <c r="G71" s="87">
        <f t="shared" si="5"/>
        <v>5123.4</v>
      </c>
      <c r="H71" s="87">
        <f aca="true" t="shared" si="6" ref="H71:H78">F71-G71</f>
        <v>244.90000000000055</v>
      </c>
    </row>
    <row r="72" spans="1:8" ht="27">
      <c r="A72" s="96" t="s">
        <v>72</v>
      </c>
      <c r="B72" s="82">
        <v>10</v>
      </c>
      <c r="C72" s="82">
        <v>6</v>
      </c>
      <c r="D72" s="76">
        <v>3300000</v>
      </c>
      <c r="E72" s="81">
        <v>200</v>
      </c>
      <c r="F72" s="87">
        <f t="shared" si="5"/>
        <v>5368.3</v>
      </c>
      <c r="G72" s="87">
        <f t="shared" si="5"/>
        <v>5123.4</v>
      </c>
      <c r="H72" s="87">
        <f t="shared" si="6"/>
        <v>244.90000000000055</v>
      </c>
    </row>
    <row r="73" spans="1:8" ht="41.25">
      <c r="A73" s="96" t="s">
        <v>73</v>
      </c>
      <c r="B73" s="82">
        <v>10</v>
      </c>
      <c r="C73" s="82">
        <v>6</v>
      </c>
      <c r="D73" s="76">
        <v>3300000</v>
      </c>
      <c r="E73" s="81">
        <v>240</v>
      </c>
      <c r="F73" s="87">
        <v>5368.3</v>
      </c>
      <c r="G73" s="87">
        <v>5123.4</v>
      </c>
      <c r="H73" s="87">
        <f t="shared" si="6"/>
        <v>244.90000000000055</v>
      </c>
    </row>
    <row r="74" spans="1:8" s="14" customFormat="1" ht="13.5">
      <c r="A74" s="112" t="s">
        <v>20</v>
      </c>
      <c r="B74" s="84">
        <v>11</v>
      </c>
      <c r="C74" s="84"/>
      <c r="D74" s="85"/>
      <c r="E74" s="86"/>
      <c r="F74" s="103">
        <f aca="true" t="shared" si="7" ref="F74:G77">F75</f>
        <v>6007.5</v>
      </c>
      <c r="G74" s="103">
        <f t="shared" si="7"/>
        <v>6007.5</v>
      </c>
      <c r="H74" s="103">
        <f t="shared" si="6"/>
        <v>0</v>
      </c>
    </row>
    <row r="75" spans="1:8" s="14" customFormat="1" ht="13.5">
      <c r="A75" s="96" t="s">
        <v>86</v>
      </c>
      <c r="B75" s="66">
        <v>11</v>
      </c>
      <c r="C75" s="66">
        <v>1</v>
      </c>
      <c r="D75" s="73"/>
      <c r="E75" s="81"/>
      <c r="F75" s="87">
        <f t="shared" si="7"/>
        <v>6007.5</v>
      </c>
      <c r="G75" s="87">
        <f t="shared" si="7"/>
        <v>6007.5</v>
      </c>
      <c r="H75" s="87">
        <f t="shared" si="6"/>
        <v>0</v>
      </c>
    </row>
    <row r="76" spans="1:8" s="14" customFormat="1" ht="69">
      <c r="A76" s="96" t="s">
        <v>87</v>
      </c>
      <c r="B76" s="66">
        <v>11</v>
      </c>
      <c r="C76" s="66">
        <v>1</v>
      </c>
      <c r="D76" s="76">
        <v>3400000</v>
      </c>
      <c r="E76" s="81"/>
      <c r="F76" s="87">
        <f t="shared" si="7"/>
        <v>6007.5</v>
      </c>
      <c r="G76" s="87">
        <f t="shared" si="7"/>
        <v>6007.5</v>
      </c>
      <c r="H76" s="87">
        <f t="shared" si="6"/>
        <v>0</v>
      </c>
    </row>
    <row r="77" spans="1:8" s="14" customFormat="1" ht="27">
      <c r="A77" s="96" t="s">
        <v>72</v>
      </c>
      <c r="B77" s="66">
        <v>11</v>
      </c>
      <c r="C77" s="66">
        <v>1</v>
      </c>
      <c r="D77" s="76">
        <v>3400000</v>
      </c>
      <c r="E77" s="81">
        <v>200</v>
      </c>
      <c r="F77" s="87">
        <f t="shared" si="7"/>
        <v>6007.5</v>
      </c>
      <c r="G77" s="87">
        <f t="shared" si="7"/>
        <v>6007.5</v>
      </c>
      <c r="H77" s="87">
        <f t="shared" si="6"/>
        <v>0</v>
      </c>
    </row>
    <row r="78" spans="1:8" s="14" customFormat="1" ht="41.25">
      <c r="A78" s="96" t="s">
        <v>73</v>
      </c>
      <c r="B78" s="66">
        <v>11</v>
      </c>
      <c r="C78" s="66">
        <v>1</v>
      </c>
      <c r="D78" s="76">
        <v>3400000</v>
      </c>
      <c r="E78" s="81">
        <v>240</v>
      </c>
      <c r="F78" s="87">
        <v>6007.5</v>
      </c>
      <c r="G78" s="87">
        <v>6007.5</v>
      </c>
      <c r="H78" s="87">
        <f t="shared" si="6"/>
        <v>0</v>
      </c>
    </row>
    <row r="79" spans="1:4" s="14" customFormat="1" ht="12.75">
      <c r="A79" s="28"/>
      <c r="B79" s="28"/>
      <c r="C79" s="28"/>
      <c r="D79" s="28"/>
    </row>
    <row r="80" spans="1:4" s="14" customFormat="1" ht="12.75">
      <c r="A80" s="28"/>
      <c r="B80" s="28"/>
      <c r="C80" s="28"/>
      <c r="D80" s="28"/>
    </row>
    <row r="81" spans="1:4" s="14" customFormat="1" ht="12.75">
      <c r="A81" s="28"/>
      <c r="B81" s="28"/>
      <c r="C81" s="28"/>
      <c r="D81" s="28"/>
    </row>
    <row r="82" spans="1:4" s="14" customFormat="1" ht="12.75">
      <c r="A82" s="28"/>
      <c r="B82" s="28"/>
      <c r="C82" s="28"/>
      <c r="D82" s="28"/>
    </row>
    <row r="83" spans="1:4" s="14" customFormat="1" ht="12.75">
      <c r="A83" s="28"/>
      <c r="B83" s="28"/>
      <c r="C83" s="28"/>
      <c r="D83" s="28"/>
    </row>
    <row r="84" spans="1:4" s="14" customFormat="1" ht="409.5">
      <c r="A84" s="28"/>
      <c r="B84" s="28"/>
      <c r="C84" s="28"/>
      <c r="D84" s="28"/>
    </row>
    <row r="85" spans="1:4" s="14" customFormat="1" ht="12.75">
      <c r="A85" s="28"/>
      <c r="B85" s="28"/>
      <c r="C85" s="28"/>
      <c r="D85" s="28"/>
    </row>
    <row r="86" spans="1:4" s="14" customFormat="1" ht="12.75">
      <c r="A86" s="28"/>
      <c r="B86" s="28"/>
      <c r="C86" s="28"/>
      <c r="D86" s="28"/>
    </row>
    <row r="87" spans="1:4" s="14" customFormat="1" ht="12.75">
      <c r="A87" s="28"/>
      <c r="B87" s="28"/>
      <c r="C87" s="28"/>
      <c r="D87" s="28"/>
    </row>
    <row r="88" spans="1:4" s="14" customFormat="1" ht="12.75">
      <c r="A88" s="28"/>
      <c r="B88" s="28"/>
      <c r="C88" s="28"/>
      <c r="D88" s="28"/>
    </row>
    <row r="89" spans="1:4" s="14" customFormat="1" ht="12.75">
      <c r="A89" s="28"/>
      <c r="B89" s="28"/>
      <c r="C89" s="28"/>
      <c r="D89" s="28"/>
    </row>
  </sheetData>
  <sheetProtection/>
  <mergeCells count="6">
    <mergeCell ref="B4:E4"/>
    <mergeCell ref="D2:I2"/>
    <mergeCell ref="H4:H5"/>
    <mergeCell ref="A4:A5"/>
    <mergeCell ref="F4:F5"/>
    <mergeCell ref="G4:G5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59" r:id="rId1"/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2" sqref="C2:E3"/>
    </sheetView>
  </sheetViews>
  <sheetFormatPr defaultColWidth="9.00390625" defaultRowHeight="12.75"/>
  <cols>
    <col min="2" max="2" width="26.625" style="0" customWidth="1"/>
    <col min="3" max="3" width="44.125" style="0" customWidth="1"/>
    <col min="4" max="4" width="18.375" style="0" customWidth="1"/>
    <col min="5" max="5" width="16.50390625" style="0" customWidth="1"/>
  </cols>
  <sheetData>
    <row r="1" spans="3:6" ht="15">
      <c r="C1" s="138" t="s">
        <v>46</v>
      </c>
      <c r="D1" s="138"/>
      <c r="E1" s="138"/>
      <c r="F1" s="43"/>
    </row>
    <row r="2" spans="3:6" ht="19.5" customHeight="1">
      <c r="C2" s="133" t="s">
        <v>144</v>
      </c>
      <c r="D2" s="133"/>
      <c r="E2" s="133"/>
      <c r="F2" s="38"/>
    </row>
    <row r="3" spans="3:6" ht="35.25" customHeight="1">
      <c r="C3" s="133"/>
      <c r="D3" s="133"/>
      <c r="E3" s="133"/>
      <c r="F3" s="38"/>
    </row>
    <row r="4" spans="3:6" ht="35.25" customHeight="1">
      <c r="C4" s="56"/>
      <c r="D4" s="56"/>
      <c r="E4" s="56"/>
      <c r="F4" s="38"/>
    </row>
    <row r="5" spans="1:5" ht="78" customHeight="1">
      <c r="A5" s="145" t="s">
        <v>142</v>
      </c>
      <c r="B5" s="145"/>
      <c r="C5" s="145"/>
      <c r="D5" s="145"/>
      <c r="E5" s="145"/>
    </row>
    <row r="6" spans="1:5" ht="21" customHeight="1">
      <c r="A6" s="139" t="s">
        <v>43</v>
      </c>
      <c r="B6" s="142" t="s">
        <v>21</v>
      </c>
      <c r="C6" s="146" t="s">
        <v>22</v>
      </c>
      <c r="D6" s="149" t="s">
        <v>23</v>
      </c>
      <c r="E6" s="149" t="s">
        <v>24</v>
      </c>
    </row>
    <row r="7" spans="1:5" ht="12.75" customHeight="1">
      <c r="A7" s="140"/>
      <c r="B7" s="143"/>
      <c r="C7" s="147"/>
      <c r="D7" s="150"/>
      <c r="E7" s="150"/>
    </row>
    <row r="8" spans="1:5" ht="109.5" customHeight="1">
      <c r="A8" s="141"/>
      <c r="B8" s="144"/>
      <c r="C8" s="148"/>
      <c r="D8" s="151"/>
      <c r="E8" s="151"/>
    </row>
    <row r="9" spans="1:5" ht="30.75">
      <c r="A9" s="29">
        <v>257</v>
      </c>
      <c r="B9" s="30" t="s">
        <v>26</v>
      </c>
      <c r="C9" s="31" t="s">
        <v>25</v>
      </c>
      <c r="D9" s="39">
        <f>D10</f>
        <v>10411.240000000009</v>
      </c>
      <c r="E9" s="39">
        <f>E10</f>
        <v>898.5479999999989</v>
      </c>
    </row>
    <row r="10" spans="1:5" ht="30.75" customHeight="1">
      <c r="A10" s="29">
        <v>257</v>
      </c>
      <c r="B10" s="30" t="s">
        <v>26</v>
      </c>
      <c r="C10" s="31" t="s">
        <v>141</v>
      </c>
      <c r="D10" s="39">
        <f>D11</f>
        <v>10411.240000000009</v>
      </c>
      <c r="E10" s="39">
        <f>E11</f>
        <v>898.5479999999989</v>
      </c>
    </row>
    <row r="11" spans="1:5" ht="30.75">
      <c r="A11" s="29">
        <v>257</v>
      </c>
      <c r="B11" s="30" t="s">
        <v>27</v>
      </c>
      <c r="C11" s="31" t="s">
        <v>28</v>
      </c>
      <c r="D11" s="39">
        <f>D12+D16</f>
        <v>10411.240000000009</v>
      </c>
      <c r="E11" s="39">
        <f>E12+E16</f>
        <v>898.5479999999989</v>
      </c>
    </row>
    <row r="12" spans="1:5" ht="25.5" customHeight="1">
      <c r="A12" s="29">
        <v>257</v>
      </c>
      <c r="B12" s="30" t="s">
        <v>29</v>
      </c>
      <c r="C12" s="31" t="s">
        <v>30</v>
      </c>
      <c r="D12" s="39">
        <f aca="true" t="shared" si="0" ref="D12:E14">D13</f>
        <v>-29105.3</v>
      </c>
      <c r="E12" s="39">
        <f t="shared" si="0"/>
        <v>-28874.952</v>
      </c>
    </row>
    <row r="13" spans="1:5" ht="30.75">
      <c r="A13" s="32">
        <v>257</v>
      </c>
      <c r="B13" s="33" t="s">
        <v>31</v>
      </c>
      <c r="C13" s="34" t="s">
        <v>32</v>
      </c>
      <c r="D13" s="40">
        <f t="shared" si="0"/>
        <v>-29105.3</v>
      </c>
      <c r="E13" s="40">
        <f t="shared" si="0"/>
        <v>-28874.952</v>
      </c>
    </row>
    <row r="14" spans="1:5" ht="30.75">
      <c r="A14" s="32">
        <v>257</v>
      </c>
      <c r="B14" s="33" t="s">
        <v>33</v>
      </c>
      <c r="C14" s="34" t="s">
        <v>34</v>
      </c>
      <c r="D14" s="40">
        <f t="shared" si="0"/>
        <v>-29105.3</v>
      </c>
      <c r="E14" s="40">
        <f t="shared" si="0"/>
        <v>-28874.952</v>
      </c>
    </row>
    <row r="15" spans="1:5" ht="30.75">
      <c r="A15" s="35">
        <v>257</v>
      </c>
      <c r="B15" s="36" t="s">
        <v>140</v>
      </c>
      <c r="C15" s="37" t="s">
        <v>35</v>
      </c>
      <c r="D15" s="41">
        <f>-(Доходы!C6)</f>
        <v>-29105.3</v>
      </c>
      <c r="E15" s="42">
        <f>SUM(-Доходы!D6)</f>
        <v>-28874.952</v>
      </c>
    </row>
    <row r="16" spans="1:5" ht="15">
      <c r="A16" s="29">
        <v>257</v>
      </c>
      <c r="B16" s="30" t="s">
        <v>36</v>
      </c>
      <c r="C16" s="31" t="s">
        <v>37</v>
      </c>
      <c r="D16" s="39">
        <f aca="true" t="shared" si="1" ref="D16:E18">D17</f>
        <v>39516.54000000001</v>
      </c>
      <c r="E16" s="39">
        <f t="shared" si="1"/>
        <v>29773.5</v>
      </c>
    </row>
    <row r="17" spans="1:5" ht="30.75">
      <c r="A17" s="32">
        <v>257</v>
      </c>
      <c r="B17" s="33" t="s">
        <v>38</v>
      </c>
      <c r="C17" s="34" t="s">
        <v>39</v>
      </c>
      <c r="D17" s="40">
        <f t="shared" si="1"/>
        <v>39516.54000000001</v>
      </c>
      <c r="E17" s="40">
        <f t="shared" si="1"/>
        <v>29773.5</v>
      </c>
    </row>
    <row r="18" spans="1:5" ht="30.75">
      <c r="A18" s="32">
        <v>257</v>
      </c>
      <c r="B18" s="33" t="s">
        <v>40</v>
      </c>
      <c r="C18" s="34" t="s">
        <v>41</v>
      </c>
      <c r="D18" s="40">
        <f t="shared" si="1"/>
        <v>39516.54000000001</v>
      </c>
      <c r="E18" s="40">
        <f t="shared" si="1"/>
        <v>29773.5</v>
      </c>
    </row>
    <row r="19" spans="1:5" ht="30.75">
      <c r="A19" s="35">
        <v>257</v>
      </c>
      <c r="B19" s="36" t="s">
        <v>139</v>
      </c>
      <c r="C19" s="37" t="s">
        <v>138</v>
      </c>
      <c r="D19" s="42">
        <f>SUM(Расходы!F6)</f>
        <v>39516.54000000001</v>
      </c>
      <c r="E19" s="42">
        <f>SUM(Расходы!G6)</f>
        <v>29773.5</v>
      </c>
    </row>
  </sheetData>
  <sheetProtection/>
  <mergeCells count="8">
    <mergeCell ref="C1:E1"/>
    <mergeCell ref="A6:A8"/>
    <mergeCell ref="B6:B8"/>
    <mergeCell ref="A5:E5"/>
    <mergeCell ref="C6:C8"/>
    <mergeCell ref="D6:D8"/>
    <mergeCell ref="E6:E8"/>
    <mergeCell ref="C2:E3"/>
  </mergeCell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2016-03-23T09:34:17Z</cp:lastPrinted>
  <dcterms:created xsi:type="dcterms:W3CDTF">2009-02-18T11:16:00Z</dcterms:created>
  <dcterms:modified xsi:type="dcterms:W3CDTF">2016-04-26T07:23:57Z</dcterms:modified>
  <cp:category/>
  <cp:version/>
  <cp:contentType/>
  <cp:contentStatus/>
</cp:coreProperties>
</file>